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assoqcpe-my.sharepoint.com/personal/marieeve_chartrand_aqcpe_com/Documents/Bureau/"/>
    </mc:Choice>
  </mc:AlternateContent>
  <xr:revisionPtr revIDLastSave="0" documentId="8_{61941F66-0294-49CB-8771-7C0E8235AE78}" xr6:coauthVersionLast="47" xr6:coauthVersionMax="47" xr10:uidLastSave="{00000000-0000-0000-0000-000000000000}"/>
  <bookViews>
    <workbookView xWindow="-110" yWindow="-110" windowWidth="19420" windowHeight="10420" tabRatio="744" xr2:uid="{00000000-000D-0000-FFFF-FFFF00000000}"/>
  </bookViews>
  <sheets>
    <sheet name="Introduction" sheetId="6" r:id="rId1"/>
    <sheet name="COMPORTEMENTS INAPPROPRIÉS" sheetId="1" r:id="rId2"/>
    <sheet name="HARCELEMENT PSYCHOLOGIQUE" sheetId="4" r:id="rId3"/>
    <sheet name="Portrait" sheetId="3" r:id="rId4"/>
    <sheet name="MESURES STRUCTURANTES AU CPE" sheetId="5" r:id="rId5"/>
    <sheet name="Interprétation" sheetId="7" state="hidden" r:id="rId6"/>
    <sheet name="Liste" sheetId="2" state="hidden" r:id="rId7"/>
  </sheets>
  <definedNames>
    <definedName name="_xlnm.Print_Area" localSheetId="1">'COMPORTEMENTS INAPPROPRIÉS'!$A$1:$G$32</definedName>
    <definedName name="_xlnm.Print_Area" localSheetId="2">'HARCELEMENT PSYCHOLOGIQUE'!$A$1:$G$63</definedName>
    <definedName name="_xlnm.Print_Area" localSheetId="0">Introduction!$A$2:$O$40</definedName>
    <definedName name="_xlnm.Print_Area" localSheetId="4">'MESURES STRUCTURANTES AU CPE'!$B$1:$H$12</definedName>
    <definedName name="_xlnm.Print_Area" localSheetId="3">Portrait!$A$1:$F$58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5" i="1" l="1"/>
  <c r="D62" i="4"/>
  <c r="D61" i="4"/>
  <c r="D60" i="4"/>
  <c r="D59" i="4"/>
  <c r="D58" i="4"/>
  <c r="D57" i="4"/>
  <c r="D56" i="4"/>
  <c r="D55" i="4"/>
  <c r="D54" i="4"/>
  <c r="D44" i="4"/>
  <c r="D46" i="4"/>
  <c r="D45" i="4"/>
  <c r="D43" i="4"/>
  <c r="D42" i="4"/>
  <c r="D41" i="4"/>
  <c r="D34" i="4"/>
  <c r="D33" i="4"/>
  <c r="D32" i="4"/>
  <c r="D31" i="4"/>
  <c r="D30" i="4"/>
  <c r="D29" i="4"/>
  <c r="D28" i="4"/>
  <c r="D27" i="4"/>
  <c r="D26" i="4"/>
  <c r="D25" i="4"/>
  <c r="D17" i="4"/>
  <c r="D16" i="4"/>
  <c r="D15" i="4"/>
  <c r="D14" i="4"/>
  <c r="D13" i="4"/>
  <c r="D12" i="4"/>
  <c r="D11" i="4"/>
  <c r="D32" i="1"/>
  <c r="D31" i="1"/>
  <c r="D30" i="1"/>
  <c r="D29" i="1"/>
  <c r="D28" i="1"/>
  <c r="D27" i="1"/>
  <c r="D26" i="1"/>
  <c r="D18" i="1"/>
  <c r="D17" i="1"/>
  <c r="D16" i="1"/>
  <c r="D15" i="1"/>
  <c r="D14" i="1"/>
  <c r="D13" i="1"/>
  <c r="D12" i="1"/>
  <c r="D11" i="1"/>
  <c r="D10" i="1"/>
  <c r="D9" i="1"/>
  <c r="D8" i="1"/>
  <c r="D7" i="1"/>
  <c r="B49" i="3"/>
  <c r="B48" i="3"/>
  <c r="B47" i="3"/>
  <c r="B46" i="3"/>
  <c r="B34" i="3"/>
  <c r="B33" i="3"/>
  <c r="D63" i="4" l="1"/>
  <c r="C49" i="3" s="1"/>
  <c r="D49" i="3" s="1"/>
  <c r="E49" i="3" s="1"/>
  <c r="D47" i="4"/>
  <c r="C48" i="3" s="1"/>
  <c r="D48" i="3" s="1"/>
  <c r="E48" i="3" s="1"/>
  <c r="D35" i="4"/>
  <c r="C47" i="3" s="1"/>
  <c r="D47" i="3" s="1"/>
  <c r="E47" i="3" s="1"/>
  <c r="D18" i="4"/>
  <c r="C46" i="3" s="1"/>
  <c r="D46" i="3" s="1"/>
  <c r="E46" i="3" s="1"/>
  <c r="D19" i="1"/>
  <c r="C33" i="3" s="1"/>
  <c r="D33" i="1"/>
  <c r="C34" i="3" s="1"/>
  <c r="D34" i="3" s="1"/>
  <c r="E34" i="3" s="1"/>
  <c r="D33" i="3" l="1"/>
  <c r="E33" i="3" s="1"/>
</calcChain>
</file>

<file path=xl/sharedStrings.xml><?xml version="1.0" encoding="utf-8"?>
<sst xmlns="http://schemas.openxmlformats.org/spreadsheetml/2006/main" count="214" uniqueCount="171">
  <si>
    <t>Détecteur de Persil
Situations inciviles ou de harcèlement psychologique au travail</t>
  </si>
  <si>
    <t xml:space="preserve">
Le CPE/BC peut décider que seule la gestionnaire, ou l’équipe de gestion, complète le questionnaire. Il peut aussi choisir de le faire remplir par tout le personnel s’il désire avoir un portrait plus juste de la situation perçue, en garantissant la confidentialité et l'anonymat.
Les répondants cochent les énoncés  qui s’appliquent à leur milieu de travail pour chacune des trois sections. Un pourcentage et un code couleur est généré par bloc de questions et une vue d’ensemble en histogramme. Le pointage sert d’indicateur. Chacun des énoncés qui est coché signale un élément à investiguer et fournit une piste d’amélioration. Le CPE/BC sera donc en mesure de déceler les situations problématiques et de réfléchir aux actions les plus appropriées. 
</t>
  </si>
  <si>
    <t>Pointage</t>
  </si>
  <si>
    <t>Vert : présence minime</t>
  </si>
  <si>
    <t>Éléments ressortis à surveiller</t>
  </si>
  <si>
    <t>Intervenir en prévention</t>
  </si>
  <si>
    <t>Jaune : présence significative</t>
  </si>
  <si>
    <t>Éléments ressortis à creuser et à adresser</t>
  </si>
  <si>
    <t>Intervenir en prévention ET appliquer ou mettre des mesures en place pour diminuer voir éliminer les situations néfastes présentes</t>
  </si>
  <si>
    <t>Rouge : présence importante</t>
  </si>
  <si>
    <t>Éléments ressortis à traiter</t>
  </si>
  <si>
    <t>Appliquer ou mettre des mesures en place pour éliminer ces situations nuisibles à la santé du personnel et à l'organisation</t>
  </si>
  <si>
    <t>À noter : le terme « personne » utilisé dans ce questionnaire peut signifier une collègue, une gestionnaire, un membre du CA, un parent, un partenaire, un intervenant d’une autre organisation, un fournisseur, etc. que vous fréquentez dans le cadre de votre travail.
Avertissement : cet outil n’a pas été testé scientifiquement. Il n’a pas vocation à remplacer une analyse approfondie de la situation ou un diagnostic organisationnel.</t>
  </si>
  <si>
    <t>Ce projet est réalisé grâce au soutien financier de la CNESST par son</t>
  </si>
  <si>
    <t>COMPORTEMENTS INAPPROPRIÉS AU TRAVAIL</t>
  </si>
  <si>
    <r>
      <t>Incivilité</t>
    </r>
    <r>
      <rPr>
        <sz val="18"/>
        <color rgb="FFFA7E36"/>
        <rFont val="Plantagenet Cherokee"/>
        <family val="1"/>
      </rPr>
      <t> </t>
    </r>
  </si>
  <si>
    <t>L’incivilité réfère à des comportements impolis, grossiers, discourtois et qui font preuve d’un manque de considération pour autrui (Pearson 1999)</t>
  </si>
  <si>
    <r>
      <t xml:space="preserve">Au cours des douze derniers mois, dans le cadre de mon travail, il est arrivé </t>
    </r>
    <r>
      <rPr>
        <b/>
        <u/>
        <sz val="14"/>
        <color theme="1"/>
        <rFont val="Plantagenet Cherokee"/>
        <family val="1"/>
      </rPr>
      <t>régulièremen</t>
    </r>
    <r>
      <rPr>
        <sz val="14"/>
        <color theme="1"/>
        <rFont val="Plantagenet Cherokee"/>
        <family val="1"/>
      </rPr>
      <t>t que moi, qu’une ou des personnes:</t>
    </r>
  </si>
  <si>
    <t>Notes</t>
  </si>
  <si>
    <t>Lève le ton pour exprimer une frustration ou son opinion</t>
  </si>
  <si>
    <t>Oui</t>
  </si>
  <si>
    <t>Refuse d’écouter les arguments ou le point de vue des autres</t>
  </si>
  <si>
    <t>Utilise un langage inapproprié</t>
  </si>
  <si>
    <t>Non</t>
  </si>
  <si>
    <t>Répande des rumeurs sur une ou des personnes</t>
  </si>
  <si>
    <t>Entretienne des préjugés sur une personne</t>
  </si>
  <si>
    <t>Ignore une personne</t>
  </si>
  <si>
    <t>Refuse de collaborer</t>
  </si>
  <si>
    <t>Ne dise pas bonjour</t>
  </si>
  <si>
    <t>Ne dise rien, mais regarde l’autre avec mépris, fait « une face » (lève les yeux au ciel, grimace, etc.) ou un bruit de désapprobation (soupirer, bailler, etc.)</t>
  </si>
  <si>
    <t>Fasse des blagues qui créent un malaise</t>
  </si>
  <si>
    <t>Parle en même temps que l’autre</t>
  </si>
  <si>
    <t>Regarde son cellulaire pendant une rencontre d’équipe</t>
  </si>
  <si>
    <t>Conflit interpersonnel </t>
  </si>
  <si>
    <t>Le conflit interpersonnel se définit comme un désaccord qui s’exprime entre deux personnes ou plus.                                                                                   Il peut provenir de deux types de désaccords : les questions de fond ou de friction résultant de problèmes relationnels.</t>
  </si>
  <si>
    <t>Se dispute avec une personne sur la façon d’effectuer son travail</t>
  </si>
  <si>
    <t>S’attribue les mérites d’un travail qui est collectif ou le travail d’un autre</t>
  </si>
  <si>
    <t>Utilise le sarcasme auprès de personnes qui n’apprécient pas</t>
  </si>
  <si>
    <t>Ait toujours quelque chose à redire sur le travail de l’autre</t>
  </si>
  <si>
    <t>Ne collabore pas, ne veux pas aider une personne lorsqu’elle en a besoin</t>
  </si>
  <si>
    <t>Ne puisse pas « sentir » une personne</t>
  </si>
  <si>
    <t>Ait une attitude blessante ou méprisante envers l’autre</t>
  </si>
  <si>
    <t>Ignore une personne en ne lui adressant pas la parole ou en faisant tout pour l’éviter</t>
  </si>
  <si>
    <t>HARCELEMENT PSYCHOLOGIQUE AU TRAVAIL</t>
  </si>
  <si>
    <t>Harcèlement sexuel</t>
  </si>
  <si>
    <t xml:space="preserve">               Le harcèlement sexuel se manifeste par des paroles, des gestes, des comportements ou des contacts physiques qui ont un caractère sexuel envers une autre personne. </t>
  </si>
  <si>
    <t xml:space="preserve">         Au cours des douze derniers mois, dans le cadre de mon travail, il est arrivé que moi, qu’une ou des personnes :</t>
  </si>
  <si>
    <t>Ait des contacts physiques inappropriés et non désirés par une des parties</t>
  </si>
  <si>
    <t>Pose des gestes à caractère sexuel lors de discussions entre collègues</t>
  </si>
  <si>
    <t>Ait des propos à caractère sexuel sur une personne</t>
  </si>
  <si>
    <t>Dise régulièrement des propos à caractère sexuel sur son physique</t>
  </si>
  <si>
    <t>Exprime des commentaires sur l’orientation sexuelle d’une personne</t>
  </si>
  <si>
    <t>Fasse des blagues à connotation sexuelle entre travailleuses du CPE/BC</t>
  </si>
  <si>
    <t xml:space="preserve">Déshabille avec insistance une personne du regard </t>
  </si>
  <si>
    <t>Intimidation</t>
  </si>
  <si>
    <t>L’intimidation, se révèle dans un contexte d’inégalité des rapports de force qui engendre de la détresse, lèse, blesse, opprime, etc.</t>
  </si>
  <si>
    <t>Au cours des douze derniers mois, dans le cadre de mon travail, il est arrivé que moi, qu’une ou des personnes:</t>
  </si>
  <si>
    <t>Empêche quelqu’un de s’exprimer en l’interrompant sans cesse ou en lui interdisant de parler</t>
  </si>
  <si>
    <t>Isole une personne en ne lui adressant plus la parole, en l’ignorant</t>
  </si>
  <si>
    <t>Déstabilise une personne en se moquant de ses points faibles ou en l’humiliant</t>
  </si>
  <si>
    <t>Incite les autres membres du personnel à se mettre ensemble pour discréditer une personne</t>
  </si>
  <si>
    <t>Ridiculise les idées ou les propos d’une personne</t>
  </si>
  <si>
    <t>Tienne des propos injurieux ou irrespectueux sur la personne lors de rencontres</t>
  </si>
  <si>
    <t>Endommage les biens (nourriture, matériel, vêtements, etc.) d’une autre personne ou se les approprie</t>
  </si>
  <si>
    <t>Bouscule une personne</t>
  </si>
  <si>
    <t>S’impose physiquement en mettant les poings sur la table, en se levant brusquement, etc.</t>
  </si>
  <si>
    <t>Surveille tout ce que fait une personne et relève ses manquements</t>
  </si>
  <si>
    <t>Cyberharcèlement</t>
  </si>
  <si>
    <t>Le cyberharcèlement est l’utilisation d’un moyen technologique de façon inappropriée.</t>
  </si>
  <si>
    <t xml:space="preserve">              Au cours des douze derniers mois, dans le cadre de mon travail et par le biais d'internet ou d'outils numériques, il est arrivé que moi, qu’une ou des personnes: </t>
  </si>
  <si>
    <t>Répande des rumeurs à l’égard d’une autre personne</t>
  </si>
  <si>
    <t>Mette des photos sur les réseaux sociaux, où la personne n’est pas à son meilleur, sans son consentement</t>
  </si>
  <si>
    <t>Ridiculise une personne par texto, courriel ou autres moyens technologiques</t>
  </si>
  <si>
    <t>Envoie des courriels, textos ou autres sur un ton menaçant ou utilise des mots injurieux</t>
  </si>
  <si>
    <t>Divulgue des renseignements confidentiels sur la personne ou sur sa vie privée</t>
  </si>
  <si>
    <t xml:space="preserve">Crée un groupe de discussion privé pour parler avec malveillance ou dénigrer une personne à son insu </t>
  </si>
  <si>
    <t xml:space="preserve">Discrimination </t>
  </si>
  <si>
    <t>Discriminer, c'est traiter une personne différemment en raison de ses caractéristiques personnelles et l'empêcher d'exercer ses droits</t>
  </si>
  <si>
    <t>Au cours des douze derniers mois, dans le cadre de mon travail, il est arrivé que moi, qu’une ou des personnes, en fonction de :</t>
  </si>
  <si>
    <t>•	L’origine ethnique ou la culture de la personne
•	Son genre
•	La couleur de sa peau
•	Son orientation sexuelle
•	Son âge (trop vieille, trop jeune, etc.)</t>
  </si>
  <si>
    <t>•	Sa religion
•	Ses convictions politiques
•	Sa langue, son accent
•	Sa condition sociale ou économique
•	Son handicap</t>
  </si>
  <si>
    <t>Tienne des propos désobligeants</t>
  </si>
  <si>
    <t>Refuse de donner une promotion ou d’embaucher</t>
  </si>
  <si>
    <t>Donne des tâches qui ne correspondent pas à ses qualifications</t>
  </si>
  <si>
    <t>Refuse de transiger avec elle, d’être en sa présence</t>
  </si>
  <si>
    <t>Refuse de travailler ou de collaborer avec la personne</t>
  </si>
  <si>
    <t>Dénigre une personne en fonction de…</t>
  </si>
  <si>
    <t>Ait une attitude hostile envers la personne</t>
  </si>
  <si>
    <t>Catégorise, met dans des petites cases, pour montrer du doigt, pour stigmatiser</t>
  </si>
  <si>
    <t>Ait formé des clans qui se confrontent sur la base de l’origine ethnique, la religion ou l’âge</t>
  </si>
  <si>
    <t>PORTRAIT DE VOTRE MILIEU</t>
  </si>
  <si>
    <t>OUTILS ET RÉFÉRENCES</t>
  </si>
  <si>
    <t xml:space="preserve">Modèle de politique pour prévenir et contrer le harcèlement et promouvoir la civilité au travail. AQCPE
</t>
  </si>
  <si>
    <t>Aide-mémoire - destiné aux gestionnaires : les rôles et responsabilités. AQCPE</t>
  </si>
  <si>
    <t>Aide-mémoire - destiné à tous : les rôles et responsabilités. AQCPE</t>
  </si>
  <si>
    <t>Référentiel du gestionnaire. Promotion et prévention de la santé sécurité psychologiques. AQCPE</t>
  </si>
  <si>
    <r>
      <rPr>
        <b/>
        <sz val="11"/>
        <color theme="1"/>
        <rFont val="Calibri"/>
        <family val="2"/>
        <scheme val="minor"/>
      </rPr>
      <t xml:space="preserve">Attention </t>
    </r>
    <r>
      <rPr>
        <sz val="11"/>
        <color theme="1"/>
        <rFont val="Calibri"/>
        <family val="2"/>
        <scheme val="minor"/>
      </rPr>
      <t>: si le pointage de l’incivilité et celui sur les conflits sont tous les deux de couleur rouge, les chances de dérapage vers le harcèlement sont très élevées. Il est impératif pour le CPE/BC d’agir rapidement.</t>
    </r>
  </si>
  <si>
    <t>OUTILS ET RÉFÉRENCES RELIÉS À LA SITUATION</t>
  </si>
  <si>
    <t>Échelle du harcèlement psychologique au travail. AQCPE</t>
  </si>
  <si>
    <t>Les pointages suivants parlent des différentes formes de harcèlement psychologique. Dans toutes les formes, le pointage de couleur verte est obtenu uniquement s’il n’y a aucun énoncé de coché. Rappelons qu’un seul geste ou comportement de harcèlement est de trop !</t>
  </si>
  <si>
    <t>Rappel</t>
  </si>
  <si>
    <t>L’employeur a l’obligation légale d’assurer un climat de travail sain et sécuritaire en utilisant tous les moyens possibles pour y arriver. Depuis 2019, l’employeur a également l’obligation de concevoir, rendre disponible et de faire respecter une politique de prévention du harcèlement psychologique et de traitement des plaintes.</t>
  </si>
  <si>
    <t>Harcèlement au travail. CNESST </t>
  </si>
  <si>
    <t>MESURES STRUCTURANTES AU CPE</t>
  </si>
  <si>
    <t>Avez-vous mis en place les mesures structurantes suivantes dans votre CPE?</t>
  </si>
  <si>
    <t>Moyens à mettre en place</t>
  </si>
  <si>
    <t>Responsable</t>
  </si>
  <si>
    <t>Date d'échéance</t>
  </si>
  <si>
    <t>Une politique de prévention du harcèlement psychologique (HP) au travail et de traitement de plaintes</t>
  </si>
  <si>
    <t>De la sensibilisation sur la prévention du harcèlement psychologique au travail</t>
  </si>
  <si>
    <t>Une politique ou une charte sur la civilité au travail ou des règles de vie</t>
  </si>
  <si>
    <t>De la sensibilisation sur la civilité et le bien-être au travail</t>
  </si>
  <si>
    <t>Une mesure établie pour rapporter une situation d’incivilité ou de harcèlement subie dans le cadre du travail</t>
  </si>
  <si>
    <t>Une mesure pour traiter rapidement les conflits interpersonnels avec les personnes concernées</t>
  </si>
  <si>
    <t>Des moyens pour faire un portrait de la situation et pour trouver des solutions afin de réduire ou d’éliminer les situations problématiques</t>
  </si>
  <si>
    <t>Incivilité</t>
  </si>
  <si>
    <t>Présence minime d’incivilité</t>
  </si>
  <si>
    <t>Bravo ! Le climat de travail du CPE/BC semble bon. Il s’agit de s’assurer de le préserver. Pour y arriver, miser sur la sensibilisation et la prévention des comportements incivils.</t>
  </si>
  <si>
    <t>Outil de sensibilisation et de prévention :</t>
  </si>
  <si>
    <t>Présence d’incivilité significative</t>
  </si>
  <si>
    <t>Le climat de travail au CPE/BC bénéficierait d’un plus haut niveau de civilité.
La prévention pourrait répondre à un manque de connaissances ou à certaines interrogations du personnel. Afin de respecter les obligations légales et d’éviter que des situations ne se dégradent, le CPE/BC s’assure d’avoir ou d’élaborer des mesures structurantes sur lesquelles se baser pour encadrer le personnel.</t>
  </si>
  <si>
    <t>Présence importante d’incivilité</t>
  </si>
  <si>
    <t>Le CPE/BC est contaminé par un grand nombre de comportements incivils. Les risques de dérapage vers le harcèlement psychologique sont grands. Il importe d’agir rapidement et de redresser la situation. Une obligation légale incombe l’employeur à agir en prévention et à intervenir pour faire cesser les comportements incivils. Vérifier si des mesures structurantes pertinentes sont en place et appliquées, sinon, le CPE/BC verra à le faire.</t>
  </si>
  <si>
    <t>Conflit interpersonnel</t>
  </si>
  <si>
    <t>Présence minime de conflits</t>
  </si>
  <si>
    <t>Bravo! Il semble qu’il y ait peu de conflits au CPE/BC. Votre équipe et vous semblez avoir de bonnes pratiques en lien avec les relations de travail. Miser sur la sensibilisation et la prévention des conflits pour continuer dans cette bonne voie.</t>
  </si>
  <si>
    <t>Présence significative de conflits</t>
  </si>
  <si>
    <t>Le climat de travail semble être perturbé par la présence de conflits. Le gestionnaire du CPE/BC interviendra rapidement en gestion de conflits et s’assurera que tous sont au fait des mesures structurantes, telles que la politique de promotion de la civilité et un code de conduite. Considérant que la détérioration de la situation vers le harcèlement psychologique est probable, le gestionnaire agira dès maintenant pour l’éviter. Des actions de sensibilisation et de prévention pourront être mises en place</t>
  </si>
  <si>
    <t>Présence importante de conflits</t>
  </si>
  <si>
    <t>Les conflits sont omniprésents dans le CPE/BC. Ceux-ci nuisent à l’organisation, à la santé du personnel et à la qualité des services offerts aux enfants. Les risques de dérapage vers le harcèlement psychologique sont grands. Il est impératif d’agir pour régler ces conflits, mais aussi éviter que d’autres ne se produisent. Le CPE/BC s’assure d’avoir les mesures structurantes permettant d’encadrer son personnel, telles que la politique de prévention du harcèlement psychologique et un code de conduite. Il prend les moyens pour remettre la situation sur la bonne voie pour le bien-être de tous.</t>
  </si>
  <si>
    <t>Bravo!</t>
  </si>
  <si>
    <t>Votre milieu semble libre de harcèlement sexuel. Le CPE/BC misera sur la sensibilisation et la prévention pour continuer à avoir un milieu de travail sain et sécuritaire.</t>
  </si>
  <si>
    <t>Présence significative</t>
  </si>
  <si>
    <t xml:space="preserve">Il existe des comportements de harcèlement sexuel à surveiller au CPE/BC. Toute situation portée à la connaissance du gestionnaire sera traitée. Il a l'obligation légale de prévenir et de faire cesser tout harcèlement sexuel au travail. La sensibilisation et la prévention sont des stratégies gagnantes pour éviter l’escalade. </t>
  </si>
  <si>
    <t>Présence importante</t>
  </si>
  <si>
    <t>Le gestionnaire a le mandat de prévenir et de faire cesser tout harcèlement sexuel au travail tel que la Loi l’exige. Aussi, il a l’obligation d’apporter du soutien à la victime. Il voit à mettre en place des mesures pour contrer le harcèlement. Il s’assure d’avoir des mesures structurantes en conséquence et que celles-ci soient connues et respectées du personnel. Un comportement de harcèlement sexuel pourrait consister une infraction au Code criminel et entrainer des accusations criminelles envers la personne harceleuse.</t>
  </si>
  <si>
    <t>Votre milieu semble libre de comportements d’intimidation. Le CPE/BC misera sur la sensibilisation et la prévention pour continuer à avoir un milieu de travail sain et sécuritaire.</t>
  </si>
  <si>
    <t>Des comportements d’intimidation sont présents au CPE/BC. Ceux-ci surviennent généralement lorsqu’il y a un rapport de force entre l’agresseur et la victime, peu importe la fonction occupée dans le milieu de travail. Le CPE/BC agit pour faire cesser l’intimidation avant que la situation ne dégénère. Il applique les mesures structurantes conséquentes en prévention et en intervention.</t>
  </si>
  <si>
    <t>Il y a présence importante de paroles, de gestes ou des comportements intimidants au CPE/BC. Le milieu de travail n’est plus sain ni sécuritaire. Le gestionnaire a l’obligation d’apporter son soutien à la victime, d’agir pour mettre fin à de tels comportements et éviter qu’ils ne se reproduisent. Dans certains cas, l’intimidation peut être considérée comme un crime au sens du code Criminel. Le CPE/BC pourrait potentiellement faire l’objet d’une enquête et être poursuivi.</t>
  </si>
  <si>
    <t>Votre milieu semble libre de cyberharcèlement. Le CPE/BC misera sur la sensibilisation et la prévention pour continuer à avoir un milieu de travail sain et sécuritaire.</t>
  </si>
  <si>
    <t>Des comportements de cyberharcèlement sont présents dans le milieu. Le CPE/BC intègre des activités de sensibilisation pour contrer le cyberharcèlement et en expliquer la gravité. Il met en place et suit toutes les politiques ou procédures d’encadrement et d’intervention de l’organisation. Toute situation portée à la connaissance du gestionnaire sera traitée. La prévention pourrait répondre à un manque de connaissances et outiller le personnel.</t>
  </si>
  <si>
    <t>L’utilisation de façon inappropriée de moyens de communication électronique s’avère importante au CPE/BC. Le cyberharcèlement semble se manifester sous plusieurs formes et peut avoir des conséquences graves. Le CPE/BC prend les moyens pour faire cesser le cyberharcèlement et pour soutenir la victime. La cyberintimidation pourrait consister une infraction au Code criminel et entrainer des accusations criminelles envers la personne harceleuse.</t>
  </si>
  <si>
    <t>Discrimination</t>
  </si>
  <si>
    <t>Votre milieu semble libre de comportements de discrimination. Le CPE/BC misera sur la sensibilisation et la prévention pour continuer à avoir un milieu de travail sain et sécuritaire.</t>
  </si>
  <si>
    <t>Il y a présence de discrimination dans le milieu de travail. Le CPE/BC a l’obligation de fournir un milieu de travail sans discrimination et de soutenir la victime lorsqu’un cas est porté à son attention. Il voit à corriger les situations à risque. La sensibilisation et la prévention portant sur la connaissance de la Loi, des motifs liés à la discrimination ainsi que la mise en place et l’application de mesures structurantes dans l’organisation sont des stratégies gagnantes.</t>
  </si>
  <si>
    <t xml:space="preserve">L’utilisation de caractéristiques personnelles pour discriminer une personne semble bien présente dans le milieu de travail. La discrimination, interdite par la Charte des droits et libertés de la personne et la commission des droits de la personne, semble bien présente au CPE/BC. Celui-ci voit à faire cesser la discrimination et prend les mesures nécessaires pour offrir un milieu de travail qui en est exempt. </t>
  </si>
  <si>
    <t>Je ne sais pas</t>
  </si>
  <si>
    <t xml:space="preserve">Ces 4 critères sont requis pour que la conduite soit reconnue comme du harcèlement psychologique. </t>
  </si>
  <si>
    <t>• Sont répétés (une seule conduite grave peut aussi constituer du harcèlement);
• Sont hostiles ou non désirés;
• Portent atteinte à la dignité ou à l’intégrité psychologique ou physique de la personne (diminuer, dévaloriser, dénigrer tant sur le plan personnel que professionnel);
•  Rendent le milieu de travail néfaste pour la personne (effet durable sur le climat et détérioration des ses conditions de travail).</t>
  </si>
  <si>
    <t>Comment procéder?</t>
  </si>
  <si>
    <t>HARCÈLEMENT PSYCHOLOGIQUE AU TRAVAIL</t>
  </si>
  <si>
    <t>Des stratégies de transfert et d’utilisation de connaissances sur l’incivilité et le harcèlement psychologique (ateliers, formations, échanges, conférences, questionnaires d’autoréflexion, etc.)</t>
  </si>
  <si>
    <r>
      <t xml:space="preserve">Selon la Loi sur les normes du travail, le harcèlement psychologique est une conduite vexatoire qui se manifeste par des comportements, paroles, actes ou gestes qui :  </t>
    </r>
    <r>
      <rPr>
        <i/>
        <sz val="11"/>
        <color rgb="FF000000"/>
        <rFont val="Plantagenet Cherokee"/>
        <family val="1"/>
      </rPr>
      <t xml:space="preserve">                                </t>
    </r>
  </si>
  <si>
    <r>
      <t xml:space="preserve">Au cours des douze derniers mois, dans le cadre de mon travail, il est arrivé </t>
    </r>
    <r>
      <rPr>
        <b/>
        <u/>
        <sz val="14"/>
        <color theme="1"/>
        <rFont val="Plantagenet Cherokee"/>
        <family val="1"/>
      </rPr>
      <t>régulièrement</t>
    </r>
    <r>
      <rPr>
        <sz val="14"/>
        <color theme="1"/>
        <rFont val="Plantagenet Cherokee"/>
        <family val="1"/>
      </rPr>
      <t xml:space="preserve"> que moi, qu’une ou des personnes:</t>
    </r>
  </si>
  <si>
    <t xml:space="preserve">Cet outil a été conçu pour permettre aux CPE/BC de détecter la présence de l’incivilité et du harcèlement psychologique dans leur milieu. Il vise à fournir à l’organisation un portrait, des pistes de réflexion et des orientations pour prévenir ou éliminer les comportements inappropriés reliés à l’incivilité ou au harcèlement psychologique.
À noter que cet outil exploratoire ne mesure pas la fréquence à laquelle les situations se produisent. Afin d’avoir une idée juste de la situation, le CPE/BC fera une analyse plus approfondie des divers éléments qui auront suscité une inquiétude.
Le questionnaire se divise en 3 sections :
- Les comportements inappropriés au travail qui réfèrent à l’incivilité et aux conflits interpersonnels
- Le harcèlement psychologique sous ses diverses formes
- Les mesures structurantes que vous possédez au CPE, utiles à la prévention ou au traitement de situations
Il peut être repris à divers moments dans le temps si le CPE souhaite voir l’évolution de la situation. Ceci peut faciliter le maintien de pratiques favorables à la santé et à la sécurité psychologiques . 
De plus, afin de soutenir les gestionnaires dans leurs actions de prévention et d’éradication de l’incivilité et du harcèlement, des outils de base sont disponibles sur le site : 
</t>
  </si>
  <si>
    <t>Du persil entre les dents</t>
  </si>
  <si>
    <t>Oui/Non</t>
  </si>
  <si>
    <t>À faire</t>
  </si>
  <si>
    <t>À améliorer</t>
  </si>
  <si>
    <t>À maintenir</t>
  </si>
  <si>
    <t>État</t>
  </si>
  <si>
    <t xml:space="preserve">dupersilentrelesdents.com </t>
  </si>
  <si>
    <t xml:space="preserve">Modèle de code de conduite en milieu de travail. AQCPE
</t>
  </si>
  <si>
    <t>Affiches sur le harcèlement psychologique au travail. AQCPE</t>
  </si>
  <si>
    <t>Aide-mémoire - destiné à tous : Réagir face à une situation de harcèlement psychologique. AQCPE</t>
  </si>
  <si>
    <t>Aide-mémoire - destiné aux gestionnaires : Intervenir face à une situation de harcèlement psychologique. AQCPE</t>
  </si>
  <si>
    <t>Le harcèlement sexuel au travail. Educaloi </t>
  </si>
  <si>
    <t>Cyberintimidation : les gestes interdits. Educaloi </t>
  </si>
  <si>
    <t>Programme visant la lutte contre le harcèlement psychologique ou sexuel dans les milieux de travail</t>
  </si>
  <si>
    <t>Aide-mémoire : La conversation courageuse. AQCPE</t>
  </si>
  <si>
    <t>Aide-mémoire : Les comportements dérangeants. AQCPE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</si>
</sst>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b/>
      <sz val="18"/>
      <color rgb="FF000000"/>
      <name val="Calibri"/>
      <family val="2"/>
    </font>
    <font>
      <b/>
      <sz val="11"/>
      <color rgb="FF000000"/>
      <name val="Calibri"/>
      <family val="2"/>
    </font>
    <font>
      <sz val="11"/>
      <color rgb="FFFF0000"/>
      <name val="Calibri"/>
      <family val="2"/>
    </font>
    <font>
      <i/>
      <sz val="11"/>
      <color rgb="FF000000"/>
      <name val="Calibri"/>
      <family val="2"/>
    </font>
    <font>
      <u/>
      <sz val="11"/>
      <color theme="10"/>
      <name val="Calibri"/>
      <family val="2"/>
      <scheme val="minor"/>
    </font>
    <font>
      <sz val="11"/>
      <name val="Calibri"/>
      <family val="2"/>
      <scheme val="minor"/>
    </font>
    <font>
      <b/>
      <sz val="12"/>
      <color theme="1"/>
      <name val="Plantagenet Cherokee"/>
      <family val="1"/>
    </font>
    <font>
      <sz val="11"/>
      <color theme="1"/>
      <name val="Plantagenet Cherokee"/>
      <family val="1"/>
    </font>
    <font>
      <sz val="10"/>
      <color theme="1"/>
      <name val="Plantagenet Cherokee"/>
      <family val="1"/>
    </font>
    <font>
      <i/>
      <sz val="11"/>
      <color theme="1"/>
      <name val="Plantagenet Cherokee"/>
      <family val="1"/>
    </font>
    <font>
      <b/>
      <sz val="18"/>
      <color theme="5" tint="0.39997558519241921"/>
      <name val="Calibri"/>
      <family val="2"/>
      <scheme val="minor"/>
    </font>
    <font>
      <b/>
      <sz val="18"/>
      <color theme="5" tint="0.39997558519241921"/>
      <name val="Plantagenet Cherokee"/>
      <family val="1"/>
    </font>
    <font>
      <b/>
      <sz val="20"/>
      <color rgb="FF1D5E46"/>
      <name val="Calibri"/>
      <family val="2"/>
      <scheme val="minor"/>
    </font>
    <font>
      <sz val="20"/>
      <color rgb="FF1D5E46"/>
      <name val="Calibri"/>
      <family val="2"/>
      <scheme val="minor"/>
    </font>
    <font>
      <b/>
      <sz val="16"/>
      <color rgb="FF1D5E46"/>
      <name val="Plantagenet Cherokee"/>
      <family val="1"/>
    </font>
    <font>
      <b/>
      <sz val="18"/>
      <color rgb="FFFA7E36"/>
      <name val="Plantagenet Cherokee"/>
      <family val="1"/>
    </font>
    <font>
      <sz val="18"/>
      <color rgb="FFFA7E36"/>
      <name val="Plantagenet Cherokee"/>
      <family val="1"/>
    </font>
    <font>
      <sz val="14"/>
      <color theme="1"/>
      <name val="Plantagenet Cherokee"/>
      <family val="1"/>
    </font>
    <font>
      <b/>
      <u/>
      <sz val="14"/>
      <color theme="1"/>
      <name val="Plantagenet Cherokee"/>
      <family val="1"/>
    </font>
    <font>
      <b/>
      <sz val="14"/>
      <color rgb="FF1D5E46"/>
      <name val="Calibri"/>
      <family val="2"/>
      <scheme val="minor"/>
    </font>
    <font>
      <sz val="14"/>
      <color rgb="FF000000"/>
      <name val="Calibri"/>
      <family val="2"/>
      <charset val="1"/>
    </font>
    <font>
      <b/>
      <sz val="12"/>
      <color rgb="FF1D5E46"/>
      <name val="Calibri"/>
      <family val="2"/>
      <scheme val="minor"/>
    </font>
    <font>
      <sz val="12"/>
      <name val="Calibri"/>
      <family val="2"/>
      <scheme val="minor"/>
    </font>
    <font>
      <b/>
      <sz val="12"/>
      <color rgb="FFFA7E36"/>
      <name val="Calibri"/>
      <family val="2"/>
      <scheme val="minor"/>
    </font>
    <font>
      <b/>
      <sz val="14"/>
      <color rgb="FF111111"/>
      <name val="Plantagenet Cherokee"/>
      <family val="1"/>
    </font>
    <font>
      <sz val="11"/>
      <color rgb="FF1D5E46"/>
      <name val="Calibri"/>
      <family val="2"/>
      <scheme val="minor"/>
    </font>
    <font>
      <i/>
      <sz val="11"/>
      <color rgb="FF000000"/>
      <name val="Plantagenet Cherokee"/>
      <family val="1"/>
    </font>
    <font>
      <sz val="12"/>
      <color theme="1"/>
      <name val="Calibri"/>
      <family val="2"/>
    </font>
    <font>
      <sz val="11"/>
      <color rgb="FFFF0000"/>
      <name val="Plantagenet Cherokee"/>
      <family val="1"/>
    </font>
    <font>
      <sz val="10"/>
      <color rgb="FFFF0000"/>
      <name val="Plantagenet Cherokee"/>
      <family val="1"/>
    </font>
    <font>
      <sz val="12"/>
      <color theme="1"/>
      <name val="Plantagenet Cherokee"/>
      <family val="1"/>
    </font>
    <font>
      <sz val="9"/>
      <color theme="1"/>
      <name val="Calibri"/>
      <family val="2"/>
      <scheme val="minor"/>
    </font>
    <font>
      <u/>
      <sz val="9"/>
      <color theme="10"/>
      <name val="Calibri"/>
      <family val="2"/>
      <scheme val="minor"/>
    </font>
  </fonts>
  <fills count="8">
    <fill>
      <patternFill patternType="none"/>
    </fill>
    <fill>
      <patternFill patternType="gray125"/>
    </fill>
    <fill>
      <patternFill patternType="solid">
        <fgColor rgb="FFEBFAF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C2DBD0"/>
        <bgColor indexed="64"/>
      </patternFill>
    </fill>
    <fill>
      <patternFill patternType="solid">
        <fgColor rgb="FFF1F0EA"/>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1D5E46"/>
      </left>
      <right style="thin">
        <color rgb="FF1D5E46"/>
      </right>
      <top style="thin">
        <color rgb="FF1D5E46"/>
      </top>
      <bottom style="thin">
        <color rgb="FF1D5E46"/>
      </bottom>
      <diagonal/>
    </border>
    <border>
      <left style="thin">
        <color rgb="FF1D5E46"/>
      </left>
      <right/>
      <top/>
      <bottom style="thin">
        <color rgb="FF1D5E46"/>
      </bottom>
      <diagonal/>
    </border>
    <border>
      <left/>
      <right style="thin">
        <color rgb="FF1D5E46"/>
      </right>
      <top style="thin">
        <color rgb="FF1D5E46"/>
      </top>
      <bottom/>
      <diagonal/>
    </border>
    <border>
      <left/>
      <right/>
      <top/>
      <bottom style="thin">
        <color rgb="FF1D5E46"/>
      </bottom>
      <diagonal/>
    </border>
    <border>
      <left/>
      <right style="thin">
        <color rgb="FF000000"/>
      </right>
      <top style="thin">
        <color rgb="FF000000"/>
      </top>
      <bottom style="thin">
        <color rgb="FF000000"/>
      </bottom>
      <diagonal/>
    </border>
    <border>
      <left style="thin">
        <color rgb="FF1D5E46"/>
      </left>
      <right style="thin">
        <color rgb="FF1D5E46"/>
      </right>
      <top style="thin">
        <color rgb="FF1D5E46"/>
      </top>
      <bottom/>
      <diagonal/>
    </border>
    <border>
      <left style="thin">
        <color rgb="FF1D5E46"/>
      </left>
      <right style="thin">
        <color rgb="FF000000"/>
      </right>
      <top style="thin">
        <color rgb="FF000000"/>
      </top>
      <bottom style="thin">
        <color rgb="FF1D5E46"/>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1D5E46"/>
      </right>
      <top style="thin">
        <color rgb="FF000000"/>
      </top>
      <bottom style="thin">
        <color rgb="FF1D5E46"/>
      </bottom>
      <diagonal/>
    </border>
    <border>
      <left/>
      <right style="thin">
        <color rgb="FF1D5E46"/>
      </right>
      <top style="thin">
        <color rgb="FF1D5E46"/>
      </top>
      <bottom style="thin">
        <color rgb="FF000000"/>
      </bottom>
      <diagonal/>
    </border>
    <border>
      <left style="thin">
        <color rgb="FF1D5E46"/>
      </left>
      <right style="thin">
        <color rgb="FF1D5E46"/>
      </right>
      <top/>
      <bottom style="thin">
        <color rgb="FF1D5E46"/>
      </bottom>
      <diagonal/>
    </border>
    <border>
      <left style="thin">
        <color rgb="FF1D5E46"/>
      </left>
      <right/>
      <top style="thin">
        <color rgb="FF1D5E46"/>
      </top>
      <bottom style="thin">
        <color rgb="FF000000"/>
      </bottom>
      <diagonal/>
    </border>
    <border>
      <left/>
      <right style="thin">
        <color rgb="FF1D5E46"/>
      </right>
      <top style="thin">
        <color rgb="FF1D5E46"/>
      </top>
      <bottom style="thin">
        <color rgb="FF1D5E46"/>
      </bottom>
      <diagonal/>
    </border>
    <border>
      <left style="thin">
        <color rgb="FF000000"/>
      </left>
      <right/>
      <top/>
      <bottom style="thin">
        <color rgb="FF1D5E46"/>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s>
  <cellStyleXfs count="5">
    <xf numFmtId="0" fontId="0" fillId="0" borderId="0"/>
    <xf numFmtId="9" fontId="4" fillId="0" borderId="0" applyFont="0" applyFill="0" applyBorder="0" applyAlignment="0" applyProtection="0"/>
    <xf numFmtId="0" fontId="5" fillId="0" borderId="2"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159">
    <xf numFmtId="0" fontId="0" fillId="0" borderId="0" xfId="0"/>
    <xf numFmtId="0" fontId="2" fillId="0" borderId="0" xfId="0" applyFont="1" applyAlignment="1">
      <alignment horizontal="justify" vertical="center"/>
    </xf>
    <xf numFmtId="0" fontId="3" fillId="0" borderId="0" xfId="0" applyFont="1" applyAlignment="1">
      <alignment vertical="center" wrapText="1"/>
    </xf>
    <xf numFmtId="0" fontId="3" fillId="0" borderId="1" xfId="0" applyFont="1" applyBorder="1" applyAlignment="1">
      <alignment horizontal="center" vertical="center" wrapText="1"/>
    </xf>
    <xf numFmtId="0" fontId="0" fillId="0" borderId="0" xfId="0" applyAlignment="1">
      <alignment wrapText="1"/>
    </xf>
    <xf numFmtId="0" fontId="2" fillId="0" borderId="0" xfId="0" applyFont="1"/>
    <xf numFmtId="0" fontId="1" fillId="0" borderId="0" xfId="0" applyFont="1"/>
    <xf numFmtId="0" fontId="1" fillId="0" borderId="0" xfId="0" applyFont="1" applyAlignment="1">
      <alignment horizontal="justify" vertical="center"/>
    </xf>
    <xf numFmtId="0" fontId="1" fillId="0" borderId="0" xfId="0" applyFont="1" applyAlignment="1">
      <alignment horizontal="justify" vertical="center" wrapText="1"/>
    </xf>
    <xf numFmtId="0" fontId="1" fillId="0" borderId="0" xfId="0" applyFont="1" applyAlignment="1">
      <alignment wrapText="1"/>
    </xf>
    <xf numFmtId="0" fontId="0" fillId="0" borderId="0" xfId="0" applyAlignment="1">
      <alignment horizontal="center" vertical="center" wrapText="1"/>
    </xf>
    <xf numFmtId="0" fontId="9" fillId="0" borderId="0" xfId="0" applyFont="1"/>
    <xf numFmtId="0" fontId="7" fillId="0" borderId="0" xfId="0" applyFont="1" applyAlignment="1">
      <alignment horizontal="left"/>
    </xf>
    <xf numFmtId="0" fontId="6" fillId="0" borderId="0" xfId="0" applyFont="1" applyAlignment="1">
      <alignment horizontal="left"/>
    </xf>
    <xf numFmtId="0" fontId="8" fillId="0" borderId="0" xfId="0" applyFont="1" applyAlignment="1">
      <alignment horizontal="left"/>
    </xf>
    <xf numFmtId="0" fontId="10" fillId="0" borderId="0" xfId="0" applyFont="1" applyAlignment="1">
      <alignment horizontal="left"/>
    </xf>
    <xf numFmtId="0" fontId="0" fillId="0" borderId="0" xfId="0" applyAlignment="1">
      <alignment horizontal="left" vertical="top" wrapText="1"/>
    </xf>
    <xf numFmtId="0" fontId="11" fillId="0" borderId="0" xfId="3"/>
    <xf numFmtId="0" fontId="12" fillId="0" borderId="0" xfId="0" applyFont="1"/>
    <xf numFmtId="0" fontId="12" fillId="0" borderId="1" xfId="0" applyFont="1" applyBorder="1"/>
    <xf numFmtId="0" fontId="12" fillId="0" borderId="1" xfId="0" applyFont="1" applyBorder="1" applyAlignment="1">
      <alignment horizontal="center"/>
    </xf>
    <xf numFmtId="0" fontId="13" fillId="0" borderId="0" xfId="0" applyFont="1" applyAlignment="1">
      <alignment vertical="center"/>
    </xf>
    <xf numFmtId="0" fontId="14" fillId="0" borderId="0" xfId="0" applyFont="1"/>
    <xf numFmtId="0" fontId="15" fillId="0" borderId="0" xfId="0" applyFont="1" applyAlignment="1">
      <alignment vertical="center" wrapText="1"/>
    </xf>
    <xf numFmtId="0" fontId="14" fillId="0" borderId="0" xfId="0" applyFont="1" applyAlignment="1">
      <alignment vertical="center" wrapText="1"/>
    </xf>
    <xf numFmtId="0" fontId="14" fillId="0" borderId="0" xfId="0" applyFont="1" applyAlignment="1">
      <alignment horizontal="center"/>
    </xf>
    <xf numFmtId="0" fontId="15" fillId="0" borderId="1" xfId="0" applyFont="1" applyBorder="1" applyAlignment="1">
      <alignment horizontal="center" vertical="center" wrapText="1"/>
    </xf>
    <xf numFmtId="0" fontId="14" fillId="0" borderId="1" xfId="0" applyFont="1" applyBorder="1"/>
    <xf numFmtId="0" fontId="14" fillId="0" borderId="1" xfId="0" applyFont="1" applyBorder="1" applyAlignment="1">
      <alignment vertical="center" wrapText="1"/>
    </xf>
    <xf numFmtId="0" fontId="14" fillId="0" borderId="1" xfId="0" applyFont="1" applyBorder="1" applyAlignment="1">
      <alignment horizontal="center" vertical="center" wrapText="1"/>
    </xf>
    <xf numFmtId="0" fontId="1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vertical="top" wrapText="1"/>
    </xf>
    <xf numFmtId="9" fontId="0" fillId="0" borderId="0" xfId="0" applyNumberFormat="1"/>
    <xf numFmtId="0" fontId="16" fillId="0" borderId="0" xfId="0" applyFont="1" applyAlignment="1">
      <alignment horizontal="center" vertical="center" wrapText="1"/>
    </xf>
    <xf numFmtId="0" fontId="15" fillId="0" borderId="0" xfId="0" applyFont="1" applyAlignment="1">
      <alignment horizontal="center" vertical="center" wrapText="1"/>
    </xf>
    <xf numFmtId="0" fontId="22" fillId="0" borderId="0" xfId="0" applyFont="1" applyAlignment="1">
      <alignment horizontal="justify" vertical="center"/>
    </xf>
    <xf numFmtId="0" fontId="1" fillId="0" borderId="0" xfId="0" applyFont="1" applyAlignment="1">
      <alignment horizontal="center" vertical="top" wrapText="1"/>
    </xf>
    <xf numFmtId="0" fontId="2" fillId="0" borderId="0" xfId="0" applyFont="1" applyAlignment="1">
      <alignment vertical="top" wrapText="1"/>
    </xf>
    <xf numFmtId="0" fontId="0" fillId="4" borderId="6" xfId="0" applyFill="1" applyBorder="1" applyAlignment="1">
      <alignment horizontal="left" vertical="top" wrapText="1"/>
    </xf>
    <xf numFmtId="0" fontId="22" fillId="0" borderId="0" xfId="0" applyFont="1" applyAlignment="1">
      <alignment horizontal="left" vertical="center"/>
    </xf>
    <xf numFmtId="0" fontId="24" fillId="0" borderId="0" xfId="0" applyFont="1" applyAlignment="1">
      <alignment horizontal="center" vertical="center" wrapText="1"/>
    </xf>
    <xf numFmtId="0" fontId="12" fillId="0" borderId="12" xfId="0" applyFont="1" applyBorder="1" applyAlignment="1">
      <alignment horizontal="center"/>
    </xf>
    <xf numFmtId="0" fontId="2" fillId="0" borderId="0" xfId="0" applyFont="1" applyFill="1" applyBorder="1" applyAlignment="1">
      <alignment horizontal="center" vertical="center" wrapText="1"/>
    </xf>
    <xf numFmtId="0" fontId="0" fillId="0" borderId="0" xfId="0" applyFill="1"/>
    <xf numFmtId="0" fontId="0" fillId="0" borderId="0" xfId="0" applyBorder="1" applyAlignment="1">
      <alignment horizontal="center" vertical="center" wrapText="1"/>
    </xf>
    <xf numFmtId="0" fontId="0" fillId="0" borderId="0" xfId="0" applyFill="1" applyAlignment="1">
      <alignment horizontal="center" vertical="center" wrapText="1"/>
    </xf>
    <xf numFmtId="0" fontId="11" fillId="0" borderId="0" xfId="3" applyFill="1" applyAlignment="1"/>
    <xf numFmtId="0" fontId="11" fillId="0" borderId="0" xfId="3" applyFill="1" applyAlignment="1">
      <alignment vertical="top"/>
    </xf>
    <xf numFmtId="0" fontId="0" fillId="7" borderId="0" xfId="0" applyFill="1"/>
    <xf numFmtId="0" fontId="0" fillId="7" borderId="0" xfId="0" applyFill="1" applyAlignment="1">
      <alignment horizontal="center" vertical="center" wrapText="1"/>
    </xf>
    <xf numFmtId="9" fontId="0" fillId="7" borderId="0" xfId="1" applyFont="1" applyFill="1" applyBorder="1"/>
    <xf numFmtId="0" fontId="0" fillId="0" borderId="0" xfId="0" applyBorder="1"/>
    <xf numFmtId="0" fontId="0" fillId="0" borderId="13" xfId="0" applyBorder="1" applyAlignment="1">
      <alignment wrapText="1"/>
    </xf>
    <xf numFmtId="0" fontId="0" fillId="0" borderId="0" xfId="0" applyAlignment="1">
      <alignment vertical="center" wrapText="1"/>
    </xf>
    <xf numFmtId="0" fontId="0" fillId="0" borderId="0" xfId="0" applyBorder="1" applyAlignment="1">
      <alignment vertical="center" wrapText="1"/>
    </xf>
    <xf numFmtId="0" fontId="1" fillId="0" borderId="0" xfId="0" applyFont="1" applyBorder="1" applyAlignment="1">
      <alignment wrapText="1"/>
    </xf>
    <xf numFmtId="0" fontId="0" fillId="0" borderId="14" xfId="0" applyBorder="1" applyAlignment="1">
      <alignment wrapText="1"/>
    </xf>
    <xf numFmtId="9" fontId="0" fillId="0" borderId="14" xfId="1" applyFont="1" applyBorder="1"/>
    <xf numFmtId="0" fontId="0" fillId="0" borderId="17" xfId="0" applyBorder="1" applyAlignment="1">
      <alignment wrapText="1"/>
    </xf>
    <xf numFmtId="9" fontId="0" fillId="0" borderId="18" xfId="1" applyFont="1" applyBorder="1"/>
    <xf numFmtId="9" fontId="0" fillId="0" borderId="6" xfId="1" applyFont="1" applyBorder="1"/>
    <xf numFmtId="0" fontId="0" fillId="0" borderId="21" xfId="0" applyBorder="1" applyAlignment="1">
      <alignment wrapText="1"/>
    </xf>
    <xf numFmtId="0" fontId="0" fillId="0" borderId="25" xfId="0" applyBorder="1" applyAlignment="1">
      <alignment wrapText="1"/>
    </xf>
    <xf numFmtId="0" fontId="0" fillId="0" borderId="27" xfId="0" applyBorder="1" applyAlignment="1">
      <alignment wrapText="1"/>
    </xf>
    <xf numFmtId="9" fontId="0" fillId="0" borderId="28" xfId="1" applyFont="1" applyBorder="1"/>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0" xfId="0" applyFont="1" applyBorder="1" applyAlignment="1">
      <alignment horizontal="center" vertical="center" wrapText="1"/>
    </xf>
    <xf numFmtId="0" fontId="32" fillId="0" borderId="16" xfId="0" applyFont="1" applyBorder="1" applyAlignment="1">
      <alignment horizontal="left" wrapText="1"/>
    </xf>
    <xf numFmtId="0" fontId="32" fillId="0" borderId="14" xfId="0" applyFont="1" applyBorder="1" applyAlignment="1">
      <alignment wrapText="1"/>
    </xf>
    <xf numFmtId="0" fontId="32" fillId="0" borderId="3" xfId="0" applyFont="1" applyBorder="1" applyAlignment="1">
      <alignment wrapText="1"/>
    </xf>
    <xf numFmtId="0" fontId="32" fillId="0" borderId="22" xfId="0" applyFont="1" applyBorder="1" applyAlignment="1">
      <alignment wrapText="1"/>
    </xf>
    <xf numFmtId="0" fontId="32" fillId="0" borderId="24" xfId="0" applyFont="1" applyBorder="1" applyAlignment="1">
      <alignment wrapText="1"/>
    </xf>
    <xf numFmtId="0" fontId="32" fillId="0" borderId="23" xfId="0" applyFont="1" applyBorder="1" applyAlignment="1">
      <alignment wrapText="1"/>
    </xf>
    <xf numFmtId="0" fontId="34" fillId="0" borderId="0" xfId="0" applyFont="1" applyAlignment="1">
      <alignment horizontal="center" vertical="center" wrapText="1"/>
    </xf>
    <xf numFmtId="0" fontId="12" fillId="0" borderId="12" xfId="0" applyFont="1" applyBorder="1"/>
    <xf numFmtId="0" fontId="12" fillId="0" borderId="29" xfId="0" applyFont="1" applyBorder="1" applyAlignment="1">
      <alignment horizontal="center"/>
    </xf>
    <xf numFmtId="0" fontId="12" fillId="0" borderId="30" xfId="0" applyFont="1" applyBorder="1" applyAlignment="1">
      <alignment horizontal="center"/>
    </xf>
    <xf numFmtId="0" fontId="29" fillId="0" borderId="1" xfId="0" applyFont="1" applyBorder="1" applyAlignment="1">
      <alignment horizontal="center" vertical="center"/>
    </xf>
    <xf numFmtId="0" fontId="30" fillId="2" borderId="1" xfId="0" applyFont="1" applyFill="1" applyBorder="1" applyAlignment="1">
      <alignment horizontal="center" vertical="center" wrapText="1"/>
    </xf>
    <xf numFmtId="0" fontId="28" fillId="6" borderId="1" xfId="2" applyFont="1" applyFill="1" applyBorder="1" applyAlignment="1">
      <alignment horizontal="center" vertical="center"/>
    </xf>
    <xf numFmtId="0" fontId="35" fillId="0" borderId="0" xfId="0" applyFont="1"/>
    <xf numFmtId="9" fontId="35" fillId="0" borderId="0" xfId="1" applyFont="1"/>
    <xf numFmtId="9" fontId="35" fillId="0" borderId="0" xfId="1" applyFont="1" applyFill="1"/>
    <xf numFmtId="0" fontId="36" fillId="0" borderId="0" xfId="0" applyFont="1" applyAlignment="1">
      <alignment horizontal="center" vertical="center" wrapText="1"/>
    </xf>
    <xf numFmtId="0" fontId="35" fillId="0" borderId="0" xfId="0" applyFont="1" applyAlignment="1">
      <alignment vertical="center" wrapText="1"/>
    </xf>
    <xf numFmtId="14" fontId="12" fillId="0" borderId="30" xfId="0" applyNumberFormat="1" applyFont="1" applyBorder="1" applyAlignment="1">
      <alignment horizontal="center"/>
    </xf>
    <xf numFmtId="14" fontId="12" fillId="0" borderId="12" xfId="0" applyNumberFormat="1" applyFont="1" applyBorder="1" applyAlignment="1">
      <alignment horizontal="center"/>
    </xf>
    <xf numFmtId="14" fontId="12" fillId="0" borderId="1" xfId="0" applyNumberFormat="1" applyFont="1" applyBorder="1" applyAlignment="1">
      <alignment horizontal="center"/>
    </xf>
    <xf numFmtId="0" fontId="0" fillId="0" borderId="0" xfId="0" applyBorder="1" applyAlignment="1">
      <alignment horizontal="center" vertical="center" wrapText="1"/>
    </xf>
    <xf numFmtId="0" fontId="14" fillId="0" borderId="12" xfId="0" applyFont="1" applyBorder="1" applyAlignment="1">
      <alignment horizontal="center" vertical="center" wrapText="1"/>
    </xf>
    <xf numFmtId="0" fontId="14" fillId="0" borderId="12" xfId="0" applyFont="1" applyBorder="1"/>
    <xf numFmtId="0" fontId="35" fillId="0" borderId="1" xfId="0" applyFont="1" applyBorder="1"/>
    <xf numFmtId="0" fontId="15" fillId="0" borderId="0" xfId="0" applyFont="1" applyBorder="1" applyAlignment="1">
      <alignment horizontal="center"/>
    </xf>
    <xf numFmtId="0" fontId="35" fillId="0" borderId="0" xfId="0" applyFont="1" applyBorder="1"/>
    <xf numFmtId="0" fontId="14" fillId="0" borderId="0" xfId="0" applyFont="1" applyBorder="1" applyAlignment="1">
      <alignment horizontal="center"/>
    </xf>
    <xf numFmtId="0" fontId="0" fillId="0" borderId="0" xfId="0" applyAlignment="1">
      <alignment horizontal="center" vertical="top" wrapText="1"/>
    </xf>
    <xf numFmtId="0" fontId="39" fillId="0" borderId="0" xfId="4" applyFont="1" applyAlignment="1">
      <alignment horizontal="center" vertical="top" wrapText="1"/>
    </xf>
    <xf numFmtId="0" fontId="38" fillId="0" borderId="0" xfId="0" applyFont="1" applyAlignment="1">
      <alignment horizontal="center" vertical="top" wrapText="1"/>
    </xf>
    <xf numFmtId="0" fontId="19" fillId="2" borderId="0" xfId="0" applyFont="1" applyFill="1" applyAlignment="1">
      <alignment horizontal="center" vertical="center" wrapText="1"/>
    </xf>
    <xf numFmtId="0" fontId="20" fillId="2" borderId="0" xfId="0" applyFont="1" applyFill="1" applyAlignment="1">
      <alignment horizontal="center" vertical="center"/>
    </xf>
    <xf numFmtId="0" fontId="1" fillId="0" borderId="0" xfId="0" applyFont="1" applyAlignment="1">
      <alignment horizontal="center" vertical="top" wrapText="1"/>
    </xf>
    <xf numFmtId="0" fontId="0" fillId="0" borderId="0" xfId="0" applyAlignment="1">
      <alignment horizontal="center" vertical="top" wrapText="1"/>
    </xf>
    <xf numFmtId="0" fontId="26" fillId="2" borderId="0" xfId="0" applyFont="1" applyFill="1" applyAlignment="1">
      <alignment horizontal="center" vertical="center" wrapText="1"/>
    </xf>
    <xf numFmtId="0" fontId="5" fillId="3" borderId="4" xfId="0" applyFont="1" applyFill="1" applyBorder="1" applyAlignment="1">
      <alignment horizontal="left" vertical="top" wrapText="1"/>
    </xf>
    <xf numFmtId="0" fontId="5" fillId="3" borderId="5" xfId="0" applyFont="1" applyFill="1" applyBorder="1" applyAlignment="1">
      <alignment horizontal="left" vertical="top" wrapText="1"/>
    </xf>
    <xf numFmtId="0" fontId="5" fillId="3" borderId="6"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0" xfId="0" applyFill="1" applyBorder="1" applyAlignment="1">
      <alignment horizontal="left" vertical="top"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5" fillId="4" borderId="4" xfId="0" applyFont="1" applyFill="1" applyBorder="1" applyAlignment="1">
      <alignment horizontal="left" vertical="top" wrapText="1"/>
    </xf>
    <xf numFmtId="0" fontId="5" fillId="4" borderId="5" xfId="0" applyFont="1" applyFill="1" applyBorder="1" applyAlignment="1">
      <alignment horizontal="left" vertical="top" wrapText="1"/>
    </xf>
    <xf numFmtId="0" fontId="0" fillId="4" borderId="7" xfId="0" applyFill="1" applyBorder="1" applyAlignment="1">
      <alignment horizontal="left" vertical="top" wrapText="1"/>
    </xf>
    <xf numFmtId="0" fontId="0" fillId="4" borderId="0" xfId="0" applyFill="1" applyBorder="1" applyAlignment="1">
      <alignment horizontal="left" vertical="top" wrapText="1"/>
    </xf>
    <xf numFmtId="0" fontId="0" fillId="4" borderId="8"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5" fillId="5" borderId="4" xfId="0" applyFont="1" applyFill="1" applyBorder="1" applyAlignment="1">
      <alignment horizontal="left" vertical="top" wrapText="1"/>
    </xf>
    <xf numFmtId="0" fontId="5" fillId="5" borderId="5" xfId="0" applyFont="1" applyFill="1" applyBorder="1" applyAlignment="1">
      <alignment horizontal="left" vertical="top" wrapText="1"/>
    </xf>
    <xf numFmtId="0" fontId="5" fillId="5" borderId="6" xfId="0" applyFont="1" applyFill="1" applyBorder="1" applyAlignment="1">
      <alignment horizontal="left" vertical="top" wrapText="1"/>
    </xf>
    <xf numFmtId="0" fontId="11" fillId="0" borderId="0" xfId="3" applyAlignment="1">
      <alignment horizontal="center" vertical="top" wrapText="1"/>
    </xf>
    <xf numFmtId="0" fontId="0" fillId="5" borderId="7" xfId="0" applyFill="1" applyBorder="1" applyAlignment="1">
      <alignment horizontal="left" vertical="top" wrapText="1"/>
    </xf>
    <xf numFmtId="0" fontId="0" fillId="5" borderId="0" xfId="0" applyFill="1" applyBorder="1" applyAlignment="1">
      <alignment horizontal="left" vertical="top" wrapText="1"/>
    </xf>
    <xf numFmtId="0" fontId="0" fillId="5" borderId="8" xfId="0" applyFill="1" applyBorder="1" applyAlignment="1">
      <alignment horizontal="left" vertical="top" wrapText="1"/>
    </xf>
    <xf numFmtId="0" fontId="0" fillId="5" borderId="9" xfId="0" applyFill="1" applyBorder="1" applyAlignment="1">
      <alignment horizontal="left" vertical="top" wrapText="1"/>
    </xf>
    <xf numFmtId="0" fontId="0" fillId="5" borderId="10" xfId="0" applyFill="1" applyBorder="1" applyAlignment="1">
      <alignment horizontal="left" vertical="top" wrapText="1"/>
    </xf>
    <xf numFmtId="0" fontId="0" fillId="5" borderId="11" xfId="0" applyFill="1" applyBorder="1" applyAlignment="1">
      <alignment horizontal="left" vertical="top" wrapText="1"/>
    </xf>
    <xf numFmtId="0" fontId="24" fillId="0" borderId="0" xfId="0" applyFont="1" applyAlignment="1">
      <alignment horizontal="center" vertical="center" wrapText="1"/>
    </xf>
    <xf numFmtId="0" fontId="16" fillId="0" borderId="0" xfId="0" applyFont="1" applyAlignment="1">
      <alignment horizontal="center" vertical="center" wrapText="1"/>
    </xf>
    <xf numFmtId="0" fontId="21" fillId="2" borderId="0" xfId="0" applyFont="1" applyFill="1" applyAlignment="1">
      <alignment horizontal="center" vertical="center"/>
    </xf>
    <xf numFmtId="0" fontId="15" fillId="0" borderId="0" xfId="0" applyFont="1" applyAlignment="1">
      <alignment horizontal="center" vertical="center" wrapText="1"/>
    </xf>
    <xf numFmtId="0" fontId="22" fillId="0" borderId="0" xfId="0" applyFont="1" applyAlignment="1">
      <alignment horizontal="left" vertical="center"/>
    </xf>
    <xf numFmtId="0" fontId="16" fillId="0" borderId="0" xfId="0" applyFont="1" applyAlignment="1">
      <alignment horizontal="center" wrapText="1"/>
    </xf>
    <xf numFmtId="0" fontId="15" fillId="0" borderId="0" xfId="0" applyFont="1" applyAlignment="1">
      <alignment horizont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27" fillId="0" borderId="0" xfId="0" applyFont="1" applyAlignment="1">
      <alignment horizontal="center" vertical="center" wrapText="1"/>
    </xf>
    <xf numFmtId="0" fontId="18" fillId="0" borderId="0" xfId="0" applyFont="1" applyAlignment="1">
      <alignment horizontal="left" vertical="center"/>
    </xf>
    <xf numFmtId="0" fontId="37" fillId="0" borderId="0" xfId="0" applyFont="1" applyAlignment="1">
      <alignment horizontal="center" vertical="center" wrapText="1"/>
    </xf>
    <xf numFmtId="0" fontId="24" fillId="0" borderId="0" xfId="0" applyFont="1" applyAlignment="1">
      <alignment horizontal="center" wrapText="1"/>
    </xf>
    <xf numFmtId="0" fontId="2" fillId="7" borderId="0" xfId="0" applyFont="1" applyFill="1" applyBorder="1" applyAlignment="1">
      <alignment horizontal="center" vertical="center" wrapText="1"/>
    </xf>
    <xf numFmtId="0" fontId="31" fillId="7" borderId="0" xfId="0" applyFont="1" applyFill="1" applyBorder="1" applyAlignment="1">
      <alignment horizontal="left" vertical="center"/>
    </xf>
    <xf numFmtId="0" fontId="11" fillId="7" borderId="0" xfId="3" applyFill="1" applyAlignment="1">
      <alignment vertical="top"/>
    </xf>
    <xf numFmtId="0" fontId="11" fillId="7" borderId="0" xfId="3" applyFill="1" applyAlignment="1">
      <alignment horizontal="left" vertical="top"/>
    </xf>
    <xf numFmtId="0" fontId="11" fillId="7" borderId="0" xfId="3" applyFill="1" applyAlignment="1"/>
    <xf numFmtId="0" fontId="0" fillId="0" borderId="0" xfId="0" applyBorder="1" applyAlignment="1">
      <alignment horizontal="center" vertical="center" wrapText="1"/>
    </xf>
    <xf numFmtId="0" fontId="0" fillId="0" borderId="10" xfId="0" applyBorder="1" applyAlignment="1">
      <alignment horizontal="center" vertical="center" wrapText="1"/>
    </xf>
    <xf numFmtId="0" fontId="1" fillId="0" borderId="0" xfId="0" applyFont="1" applyBorder="1" applyAlignment="1">
      <alignment horizontal="center" wrapText="1"/>
    </xf>
    <xf numFmtId="0" fontId="11" fillId="7" borderId="0" xfId="3" applyFill="1" applyAlignment="1">
      <alignment vertical="center"/>
    </xf>
    <xf numFmtId="0" fontId="11" fillId="7" borderId="0" xfId="3" applyFill="1" applyAlignment="1">
      <alignment vertical="center" wrapText="1"/>
    </xf>
    <xf numFmtId="0" fontId="11" fillId="7" borderId="0" xfId="3" applyFill="1" applyBorder="1" applyAlignment="1">
      <alignment horizontal="left" vertical="center"/>
    </xf>
    <xf numFmtId="0" fontId="11" fillId="7" borderId="0" xfId="3" applyFill="1" applyBorder="1" applyAlignment="1">
      <alignment vertical="center"/>
    </xf>
  </cellXfs>
  <cellStyles count="5">
    <cellStyle name="Hyperlink" xfId="4" xr:uid="{00000000-0005-0000-0000-000000000000}"/>
    <cellStyle name="Lien hypertexte" xfId="3" builtinId="8"/>
    <cellStyle name="Normal" xfId="0" builtinId="0"/>
    <cellStyle name="Pourcentage" xfId="1" builtinId="5"/>
    <cellStyle name="Total" xfId="2" builtinId="25"/>
  </cellStyles>
  <dxfs count="10">
    <dxf>
      <font>
        <color theme="0"/>
      </font>
      <fill>
        <patternFill>
          <bgColor rgb="FF92D050"/>
        </patternFill>
      </fill>
    </dxf>
    <dxf>
      <font>
        <color theme="0"/>
      </font>
      <fill>
        <patternFill>
          <bgColor rgb="FFFF0000"/>
        </patternFill>
      </fill>
    </dxf>
    <dxf>
      <font>
        <color rgb="FFFF0000"/>
      </font>
      <fill>
        <patternFill>
          <bgColor rgb="FFFF0000"/>
        </patternFill>
      </fill>
    </dxf>
    <dxf>
      <font>
        <color rgb="FF92D050"/>
      </font>
      <fill>
        <patternFill>
          <bgColor rgb="FF92D050"/>
        </patternFill>
      </fill>
    </dxf>
    <dxf>
      <font>
        <color rgb="FF92D050"/>
      </font>
      <fill>
        <patternFill>
          <bgColor rgb="FF92D050"/>
        </patternFill>
      </fill>
    </dxf>
    <dxf>
      <font>
        <color rgb="FFFFFF00"/>
      </font>
      <fill>
        <patternFill>
          <bgColor rgb="FFFFFF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s>
  <tableStyles count="0" defaultTableStyle="TableStyleMedium2" defaultPivotStyle="PivotStyleLight16"/>
  <colors>
    <mruColors>
      <color rgb="FFFA7E36"/>
      <color rgb="FF1D5E46"/>
      <color rgb="FFF1F0EA"/>
      <color rgb="FF111111"/>
      <color rgb="FFEBFAF2"/>
      <color rgb="FFC2DB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15496448546762E-2"/>
          <c:y val="4.7319469681674407E-2"/>
          <c:w val="0.95527156549520764"/>
          <c:h val="0.56649074787204379"/>
        </c:manualLayout>
      </c:layout>
      <c:barChart>
        <c:barDir val="col"/>
        <c:grouping val="clustered"/>
        <c:varyColors val="0"/>
        <c:ser>
          <c:idx val="0"/>
          <c:order val="0"/>
          <c:spPr>
            <a:gradFill flip="none" rotWithShape="1">
              <a:gsLst>
                <a:gs pos="10000">
                  <a:srgbClr val="92D050"/>
                </a:gs>
                <a:gs pos="46000">
                  <a:srgbClr val="FFC000"/>
                </a:gs>
                <a:gs pos="100000">
                  <a:srgbClr val="FF0000"/>
                </a:gs>
              </a:gsLst>
              <a:lin ang="16200000" scaled="1"/>
              <a:tileRect/>
            </a:gradFill>
            <a:ln>
              <a:noFill/>
            </a:ln>
            <a:effectLst/>
          </c:spPr>
          <c:invertIfNegative val="0"/>
          <c:dPt>
            <c:idx val="0"/>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2-5799-4F7F-9A8D-486429AC8316}"/>
              </c:ext>
            </c:extLst>
          </c:dPt>
          <c:dPt>
            <c:idx val="1"/>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1-5799-4F7F-9A8D-486429AC8316}"/>
              </c:ext>
            </c:extLst>
          </c:dPt>
          <c:dPt>
            <c:idx val="2"/>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3-5799-4F7F-9A8D-486429AC8316}"/>
              </c:ext>
            </c:extLst>
          </c:dPt>
          <c:dPt>
            <c:idx val="3"/>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4-5799-4F7F-9A8D-486429AC8316}"/>
              </c:ext>
            </c:extLst>
          </c:dPt>
          <c:dPt>
            <c:idx val="4"/>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5-5799-4F7F-9A8D-486429AC8316}"/>
              </c:ext>
            </c:extLst>
          </c:dPt>
          <c:dPt>
            <c:idx val="5"/>
            <c:invertIfNegative val="0"/>
            <c:bubble3D val="0"/>
            <c:spPr>
              <a:pattFill prst="pct30">
                <a:fgClr>
                  <a:srgbClr val="FA7E36"/>
                </a:fgClr>
                <a:bgClr>
                  <a:schemeClr val="bg1"/>
                </a:bgClr>
              </a:pattFill>
              <a:ln>
                <a:noFill/>
              </a:ln>
              <a:effectLst/>
            </c:spPr>
            <c:extLst>
              <c:ext xmlns:c16="http://schemas.microsoft.com/office/drawing/2014/chart" uri="{C3380CC4-5D6E-409C-BE32-E72D297353CC}">
                <c16:uniqueId val="{00000006-5799-4F7F-9A8D-486429AC8316}"/>
              </c:ext>
            </c:extLst>
          </c:dPt>
          <c:cat>
            <c:strRef>
              <c:f>(Portrait!$B$33:$B$34,Portrait!$B$46:$B$49)</c:f>
              <c:strCache>
                <c:ptCount val="6"/>
                <c:pt idx="0">
                  <c:v>Incivilité </c:v>
                </c:pt>
                <c:pt idx="1">
                  <c:v>Conflit interpersonnel </c:v>
                </c:pt>
                <c:pt idx="2">
                  <c:v>Harcèlement sexuel</c:v>
                </c:pt>
                <c:pt idx="3">
                  <c:v>Intimidation</c:v>
                </c:pt>
                <c:pt idx="4">
                  <c:v>Cyberharcèlement</c:v>
                </c:pt>
                <c:pt idx="5">
                  <c:v>Discrimination </c:v>
                </c:pt>
              </c:strCache>
            </c:strRef>
          </c:cat>
          <c:val>
            <c:numRef>
              <c:f>(Portrait!$C$33:$C$34,Portrait!$C$46:$C$49)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EB-459B-A308-55CE20D8C0F8}"/>
            </c:ext>
          </c:extLst>
        </c:ser>
        <c:dLbls>
          <c:showLegendKey val="0"/>
          <c:showVal val="0"/>
          <c:showCatName val="0"/>
          <c:showSerName val="0"/>
          <c:showPercent val="0"/>
          <c:showBubbleSize val="0"/>
        </c:dLbls>
        <c:gapWidth val="0"/>
        <c:axId val="943344112"/>
        <c:axId val="943344944"/>
      </c:barChart>
      <c:catAx>
        <c:axId val="943344112"/>
        <c:scaling>
          <c:orientation val="minMax"/>
        </c:scaling>
        <c:delete val="0"/>
        <c:axPos val="b"/>
        <c:numFmt formatCode="General" sourceLinked="1"/>
        <c:majorTickMark val="out"/>
        <c:minorTickMark val="none"/>
        <c:tickLblPos val="nextTo"/>
        <c:spPr>
          <a:noFill/>
          <a:ln w="25400" cap="flat" cmpd="sng" algn="ctr">
            <a:no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943344944"/>
        <c:crosses val="autoZero"/>
        <c:auto val="1"/>
        <c:lblAlgn val="ctr"/>
        <c:lblOffset val="100"/>
        <c:noMultiLvlLbl val="0"/>
      </c:catAx>
      <c:valAx>
        <c:axId val="943344944"/>
        <c:scaling>
          <c:orientation val="minMax"/>
          <c:max val="1"/>
        </c:scaling>
        <c:delete val="1"/>
        <c:axPos val="l"/>
        <c:numFmt formatCode="0%" sourceLinked="0"/>
        <c:majorTickMark val="out"/>
        <c:minorTickMark val="none"/>
        <c:tickLblPos val="nextTo"/>
        <c:crossAx val="943344112"/>
        <c:crosses val="autoZero"/>
        <c:crossBetween val="between"/>
        <c:majorUnit val="0.2"/>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352425</xdr:colOff>
      <xdr:row>33</xdr:row>
      <xdr:rowOff>1031875</xdr:rowOff>
    </xdr:from>
    <xdr:to>
      <xdr:col>11</xdr:col>
      <xdr:colOff>714375</xdr:colOff>
      <xdr:row>34</xdr:row>
      <xdr:rowOff>558800</xdr:rowOff>
    </xdr:to>
    <xdr:pic>
      <xdr:nvPicPr>
        <xdr:cNvPr id="4" name="Image 2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3850" y="11252200"/>
          <a:ext cx="1123950" cy="584200"/>
        </a:xfrm>
        <a:prstGeom prst="rect">
          <a:avLst/>
        </a:prstGeom>
      </xdr:spPr>
    </xdr:pic>
    <xdr:clientData/>
  </xdr:twoCellAnchor>
  <xdr:twoCellAnchor editAs="oneCell">
    <xdr:from>
      <xdr:col>1</xdr:col>
      <xdr:colOff>98426</xdr:colOff>
      <xdr:row>34</xdr:row>
      <xdr:rowOff>775848</xdr:rowOff>
    </xdr:from>
    <xdr:to>
      <xdr:col>1</xdr:col>
      <xdr:colOff>704850</xdr:colOff>
      <xdr:row>35</xdr:row>
      <xdr:rowOff>208403</xdr:rowOff>
    </xdr:to>
    <xdr:pic>
      <xdr:nvPicPr>
        <xdr:cNvPr id="3" name="Image 2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1851" y="12053448"/>
          <a:ext cx="606424" cy="28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676275</xdr:colOff>
      <xdr:row>0</xdr:row>
      <xdr:rowOff>95250</xdr:rowOff>
    </xdr:from>
    <xdr:to>
      <xdr:col>14</xdr:col>
      <xdr:colOff>685800</xdr:colOff>
      <xdr:row>2</xdr:row>
      <xdr:rowOff>571500</xdr:rowOff>
    </xdr:to>
    <xdr:pic>
      <xdr:nvPicPr>
        <xdr:cNvPr id="2" name="Image 1">
          <a:extLst>
            <a:ext uri="{FF2B5EF4-FFF2-40B4-BE49-F238E27FC236}">
              <a16:creationId xmlns:a16="http://schemas.microsoft.com/office/drawing/2014/main" id="{00000000-0008-0000-0000-000002000000}"/>
            </a:ext>
            <a:ext uri="{147F2762-F138-4A5C-976F-8EAC2B608ADB}">
              <a16:predDERef xmlns:a16="http://schemas.microsoft.com/office/drawing/2014/main" pred="{A15D3DD1-12F8-481F-A184-EF8004569DA3}"/>
            </a:ext>
          </a:extLst>
        </xdr:cNvPr>
        <xdr:cNvPicPr>
          <a:picLocks noChangeAspect="1"/>
        </xdr:cNvPicPr>
      </xdr:nvPicPr>
      <xdr:blipFill>
        <a:blip xmlns:r="http://schemas.openxmlformats.org/officeDocument/2006/relationships" r:embed="rId3"/>
        <a:stretch>
          <a:fillRect/>
        </a:stretch>
      </xdr:blipFill>
      <xdr:spPr>
        <a:xfrm rot="21101659">
          <a:off x="9601200" y="95250"/>
          <a:ext cx="2295525" cy="1762125"/>
        </a:xfrm>
        <a:prstGeom prst="rect">
          <a:avLst/>
        </a:prstGeom>
      </xdr:spPr>
    </xdr:pic>
    <xdr:clientData/>
  </xdr:twoCellAnchor>
  <xdr:twoCellAnchor editAs="oneCell">
    <xdr:from>
      <xdr:col>0</xdr:col>
      <xdr:colOff>447675</xdr:colOff>
      <xdr:row>1</xdr:row>
      <xdr:rowOff>0</xdr:rowOff>
    </xdr:from>
    <xdr:to>
      <xdr:col>3</xdr:col>
      <xdr:colOff>330200</xdr:colOff>
      <xdr:row>2</xdr:row>
      <xdr:rowOff>542925</xdr:rowOff>
    </xdr:to>
    <xdr:pic>
      <xdr:nvPicPr>
        <xdr:cNvPr id="5" name="Image 4">
          <a:extLst>
            <a:ext uri="{FF2B5EF4-FFF2-40B4-BE49-F238E27FC236}">
              <a16:creationId xmlns:a16="http://schemas.microsoft.com/office/drawing/2014/main" id="{00000000-0008-0000-0000-000005000000}"/>
            </a:ext>
            <a:ext uri="{147F2762-F138-4A5C-976F-8EAC2B608ADB}">
              <a16:predDERef xmlns:a16="http://schemas.microsoft.com/office/drawing/2014/main" pred="{30043A41-8795-4C1A-B841-62640FF8833C}"/>
            </a:ext>
          </a:extLst>
        </xdr:cNvPr>
        <xdr:cNvPicPr>
          <a:picLocks noChangeAspect="1"/>
        </xdr:cNvPicPr>
      </xdr:nvPicPr>
      <xdr:blipFill>
        <a:blip xmlns:r="http://schemas.openxmlformats.org/officeDocument/2006/relationships" r:embed="rId4"/>
        <a:stretch>
          <a:fillRect/>
        </a:stretch>
      </xdr:blipFill>
      <xdr:spPr>
        <a:xfrm>
          <a:off x="447675" y="180975"/>
          <a:ext cx="2152650" cy="164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1555750</xdr:colOff>
      <xdr:row>19</xdr:row>
      <xdr:rowOff>133350</xdr:rowOff>
    </xdr:from>
    <xdr:to>
      <xdr:col>4</xdr:col>
      <xdr:colOff>1854200</xdr:colOff>
      <xdr:row>19</xdr:row>
      <xdr:rowOff>558800</xdr:rowOff>
    </xdr:to>
    <xdr:pic>
      <xdr:nvPicPr>
        <xdr:cNvPr id="11" name="Graphique 10" descr="Un coup de pinceau">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746500" y="9753600"/>
          <a:ext cx="4102100" cy="425450"/>
        </a:xfrm>
        <a:prstGeom prst="rect">
          <a:avLst/>
        </a:prstGeom>
      </xdr:spPr>
    </xdr:pic>
    <xdr:clientData/>
  </xdr:twoCellAnchor>
  <xdr:twoCellAnchor editAs="oneCell">
    <xdr:from>
      <xdr:col>4</xdr:col>
      <xdr:colOff>2550730</xdr:colOff>
      <xdr:row>18</xdr:row>
      <xdr:rowOff>83624</xdr:rowOff>
    </xdr:from>
    <xdr:to>
      <xdr:col>6</xdr:col>
      <xdr:colOff>278488</xdr:colOff>
      <xdr:row>21</xdr:row>
      <xdr:rowOff>351356</xdr:rowOff>
    </xdr:to>
    <xdr:pic>
      <xdr:nvPicPr>
        <xdr:cNvPr id="6" name="Image 5">
          <a:extLst>
            <a:ext uri="{FF2B5EF4-FFF2-40B4-BE49-F238E27FC236}">
              <a16:creationId xmlns:a16="http://schemas.microsoft.com/office/drawing/2014/main" id="{00000000-0008-0000-0100-000006000000}"/>
            </a:ext>
            <a:ext uri="{147F2762-F138-4A5C-976F-8EAC2B608ADB}">
              <a16:predDERef xmlns:a16="http://schemas.microsoft.com/office/drawing/2014/main" pred="{776F1D43-ED5E-405E-974D-0A20D644ED36}"/>
            </a:ext>
          </a:extLst>
        </xdr:cNvPr>
        <xdr:cNvPicPr>
          <a:picLocks noChangeAspect="1"/>
        </xdr:cNvPicPr>
      </xdr:nvPicPr>
      <xdr:blipFill>
        <a:blip xmlns:r="http://schemas.openxmlformats.org/officeDocument/2006/relationships" r:embed="rId3"/>
        <a:stretch>
          <a:fillRect/>
        </a:stretch>
      </xdr:blipFill>
      <xdr:spPr>
        <a:xfrm rot="21114352">
          <a:off x="8065705" y="8256074"/>
          <a:ext cx="2280708" cy="1667907"/>
        </a:xfrm>
        <a:prstGeom prst="rect">
          <a:avLst/>
        </a:prstGeom>
      </xdr:spPr>
    </xdr:pic>
    <xdr:clientData/>
  </xdr:twoCellAnchor>
  <xdr:twoCellAnchor editAs="oneCell">
    <xdr:from>
      <xdr:col>0</xdr:col>
      <xdr:colOff>0</xdr:colOff>
      <xdr:row>3</xdr:row>
      <xdr:rowOff>63500</xdr:rowOff>
    </xdr:from>
    <xdr:to>
      <xdr:col>1</xdr:col>
      <xdr:colOff>541694</xdr:colOff>
      <xdr:row>7</xdr:row>
      <xdr:rowOff>295275</xdr:rowOff>
    </xdr:to>
    <xdr:pic>
      <xdr:nvPicPr>
        <xdr:cNvPr id="10" name="Image 9">
          <a:extLst>
            <a:ext uri="{FF2B5EF4-FFF2-40B4-BE49-F238E27FC236}">
              <a16:creationId xmlns:a16="http://schemas.microsoft.com/office/drawing/2014/main" id="{00000000-0008-0000-0100-00000A000000}"/>
            </a:ext>
            <a:ext uri="{147F2762-F138-4A5C-976F-8EAC2B608ADB}">
              <a16:predDERef xmlns:a16="http://schemas.microsoft.com/office/drawing/2014/main" pred="{46609AAC-BBEA-4274-BE0B-0F3457AEBCF9}"/>
            </a:ext>
          </a:extLst>
        </xdr:cNvPr>
        <xdr:cNvPicPr>
          <a:picLocks noChangeAspect="1"/>
        </xdr:cNvPicPr>
      </xdr:nvPicPr>
      <xdr:blipFill>
        <a:blip xmlns:r="http://schemas.openxmlformats.org/officeDocument/2006/relationships" r:embed="rId4"/>
        <a:stretch>
          <a:fillRect/>
        </a:stretch>
      </xdr:blipFill>
      <xdr:spPr>
        <a:xfrm>
          <a:off x="0" y="863600"/>
          <a:ext cx="2170469" cy="211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2000250</xdr:colOff>
      <xdr:row>18</xdr:row>
      <xdr:rowOff>104775</xdr:rowOff>
    </xdr:from>
    <xdr:to>
      <xdr:col>4</xdr:col>
      <xdr:colOff>1635919</xdr:colOff>
      <xdr:row>20</xdr:row>
      <xdr:rowOff>82550</xdr:rowOff>
    </xdr:to>
    <xdr:pic>
      <xdr:nvPicPr>
        <xdr:cNvPr id="2" name="Graphique 1" descr="Un coup de pinceau">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400425" y="7943850"/>
          <a:ext cx="4191000" cy="419100"/>
        </a:xfrm>
        <a:prstGeom prst="rect">
          <a:avLst/>
        </a:prstGeom>
      </xdr:spPr>
    </xdr:pic>
    <xdr:clientData/>
  </xdr:twoCellAnchor>
  <xdr:twoCellAnchor editAs="oneCell">
    <xdr:from>
      <xdr:col>1</xdr:col>
      <xdr:colOff>2520950</xdr:colOff>
      <xdr:row>35</xdr:row>
      <xdr:rowOff>228600</xdr:rowOff>
    </xdr:from>
    <xdr:to>
      <xdr:col>4</xdr:col>
      <xdr:colOff>2162969</xdr:colOff>
      <xdr:row>36</xdr:row>
      <xdr:rowOff>139700</xdr:rowOff>
    </xdr:to>
    <xdr:pic>
      <xdr:nvPicPr>
        <xdr:cNvPr id="6" name="Graphique 2" descr="Un coup de pinceau">
          <a:extLst>
            <a:ext uri="{FF2B5EF4-FFF2-40B4-BE49-F238E27FC236}">
              <a16:creationId xmlns:a16="http://schemas.microsoft.com/office/drawing/2014/main" id="{00000000-0008-0000-0200-000006000000}"/>
            </a:ext>
            <a:ext uri="{147F2762-F138-4A5C-976F-8EAC2B608ADB}">
              <a16:predDERef xmlns:a16="http://schemas.microsoft.com/office/drawing/2014/main" pred="{83BFC945-69D8-41BF-916B-54D3CAB214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921125" y="14906625"/>
          <a:ext cx="4194175" cy="425450"/>
        </a:xfrm>
        <a:prstGeom prst="rect">
          <a:avLst/>
        </a:prstGeom>
      </xdr:spPr>
    </xdr:pic>
    <xdr:clientData/>
  </xdr:twoCellAnchor>
  <xdr:twoCellAnchor editAs="oneCell">
    <xdr:from>
      <xdr:col>1</xdr:col>
      <xdr:colOff>2174081</xdr:colOff>
      <xdr:row>46</xdr:row>
      <xdr:rowOff>288132</xdr:rowOff>
    </xdr:from>
    <xdr:to>
      <xdr:col>4</xdr:col>
      <xdr:colOff>1806575</xdr:colOff>
      <xdr:row>47</xdr:row>
      <xdr:rowOff>227806</xdr:rowOff>
    </xdr:to>
    <xdr:pic>
      <xdr:nvPicPr>
        <xdr:cNvPr id="4" name="Graphique 3" descr="Un coup de pinceau">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579019" y="19635788"/>
          <a:ext cx="4192587" cy="404018"/>
        </a:xfrm>
        <a:prstGeom prst="rect">
          <a:avLst/>
        </a:prstGeom>
      </xdr:spPr>
    </xdr:pic>
    <xdr:clientData/>
  </xdr:twoCellAnchor>
  <xdr:twoCellAnchor editAs="oneCell">
    <xdr:from>
      <xdr:col>4</xdr:col>
      <xdr:colOff>3968750</xdr:colOff>
      <xdr:row>16</xdr:row>
      <xdr:rowOff>358775</xdr:rowOff>
    </xdr:from>
    <xdr:to>
      <xdr:col>7</xdr:col>
      <xdr:colOff>120650</xdr:colOff>
      <xdr:row>24</xdr:row>
      <xdr:rowOff>38100</xdr:rowOff>
    </xdr:to>
    <xdr:pic>
      <xdr:nvPicPr>
        <xdr:cNvPr id="12" name="Image 11">
          <a:extLst>
            <a:ext uri="{FF2B5EF4-FFF2-40B4-BE49-F238E27FC236}">
              <a16:creationId xmlns:a16="http://schemas.microsoft.com/office/drawing/2014/main" id="{00000000-0008-0000-0200-00000C000000}"/>
            </a:ext>
            <a:ext uri="{147F2762-F138-4A5C-976F-8EAC2B608ADB}">
              <a16:predDERef xmlns:a16="http://schemas.microsoft.com/office/drawing/2014/main" pred="{8571F4BA-1EB8-4078-9708-EAE69882E831}"/>
            </a:ext>
          </a:extLst>
        </xdr:cNvPr>
        <xdr:cNvPicPr>
          <a:picLocks noChangeAspect="1"/>
        </xdr:cNvPicPr>
      </xdr:nvPicPr>
      <xdr:blipFill>
        <a:blip xmlns:r="http://schemas.openxmlformats.org/officeDocument/2006/relationships" r:embed="rId4"/>
        <a:stretch>
          <a:fillRect/>
        </a:stretch>
      </xdr:blipFill>
      <xdr:spPr>
        <a:xfrm>
          <a:off x="9921875" y="7531100"/>
          <a:ext cx="2565400" cy="2022475"/>
        </a:xfrm>
        <a:prstGeom prst="rect">
          <a:avLst/>
        </a:prstGeom>
      </xdr:spPr>
    </xdr:pic>
    <xdr:clientData/>
  </xdr:twoCellAnchor>
  <xdr:twoCellAnchor editAs="oneCell">
    <xdr:from>
      <xdr:col>0</xdr:col>
      <xdr:colOff>0</xdr:colOff>
      <xdr:row>36</xdr:row>
      <xdr:rowOff>0</xdr:rowOff>
    </xdr:from>
    <xdr:to>
      <xdr:col>1</xdr:col>
      <xdr:colOff>539750</xdr:colOff>
      <xdr:row>40</xdr:row>
      <xdr:rowOff>323850</xdr:rowOff>
    </xdr:to>
    <xdr:pic>
      <xdr:nvPicPr>
        <xdr:cNvPr id="7" name="Image 6">
          <a:extLst>
            <a:ext uri="{FF2B5EF4-FFF2-40B4-BE49-F238E27FC236}">
              <a16:creationId xmlns:a16="http://schemas.microsoft.com/office/drawing/2014/main" id="{00000000-0008-0000-0200-000007000000}"/>
            </a:ext>
            <a:ext uri="{147F2762-F138-4A5C-976F-8EAC2B608ADB}">
              <a16:predDERef xmlns:a16="http://schemas.microsoft.com/office/drawing/2014/main" pred="{185611CE-42A1-4464-8071-016F3C626DC1}"/>
            </a:ext>
          </a:extLst>
        </xdr:cNvPr>
        <xdr:cNvPicPr>
          <a:picLocks noChangeAspect="1"/>
        </xdr:cNvPicPr>
      </xdr:nvPicPr>
      <xdr:blipFill>
        <a:blip xmlns:r="http://schemas.openxmlformats.org/officeDocument/2006/relationships" r:embed="rId5"/>
        <a:stretch>
          <a:fillRect/>
        </a:stretch>
      </xdr:blipFill>
      <xdr:spPr>
        <a:xfrm>
          <a:off x="0" y="14982825"/>
          <a:ext cx="1943100" cy="1847850"/>
        </a:xfrm>
        <a:prstGeom prst="rect">
          <a:avLst/>
        </a:prstGeom>
      </xdr:spPr>
    </xdr:pic>
    <xdr:clientData/>
  </xdr:twoCellAnchor>
  <xdr:twoCellAnchor editAs="oneCell">
    <xdr:from>
      <xdr:col>4</xdr:col>
      <xdr:colOff>3305175</xdr:colOff>
      <xdr:row>50</xdr:row>
      <xdr:rowOff>285750</xdr:rowOff>
    </xdr:from>
    <xdr:to>
      <xdr:col>6</xdr:col>
      <xdr:colOff>228600</xdr:colOff>
      <xdr:row>54</xdr:row>
      <xdr:rowOff>120650</xdr:rowOff>
    </xdr:to>
    <xdr:pic>
      <xdr:nvPicPr>
        <xdr:cNvPr id="15" name="Image 14">
          <a:extLst>
            <a:ext uri="{FF2B5EF4-FFF2-40B4-BE49-F238E27FC236}">
              <a16:creationId xmlns:a16="http://schemas.microsoft.com/office/drawing/2014/main" id="{00000000-0008-0000-0200-00000F000000}"/>
            </a:ext>
            <a:ext uri="{147F2762-F138-4A5C-976F-8EAC2B608ADB}">
              <a16:predDERef xmlns:a16="http://schemas.microsoft.com/office/drawing/2014/main" pred="{5DFAAFFF-D1BD-46F7-83D3-8EAAA900486F}"/>
            </a:ext>
          </a:extLst>
        </xdr:cNvPr>
        <xdr:cNvPicPr>
          <a:picLocks noChangeAspect="1"/>
        </xdr:cNvPicPr>
      </xdr:nvPicPr>
      <xdr:blipFill>
        <a:blip xmlns:r="http://schemas.openxmlformats.org/officeDocument/2006/relationships" r:embed="rId4"/>
        <a:stretch>
          <a:fillRect/>
        </a:stretch>
      </xdr:blipFill>
      <xdr:spPr>
        <a:xfrm>
          <a:off x="8858250" y="23936325"/>
          <a:ext cx="2181225" cy="2047875"/>
        </a:xfrm>
        <a:prstGeom prst="rect">
          <a:avLst/>
        </a:prstGeom>
      </xdr:spPr>
    </xdr:pic>
    <xdr:clientData/>
  </xdr:twoCellAnchor>
  <xdr:twoCellAnchor editAs="oneCell">
    <xdr:from>
      <xdr:col>0</xdr:col>
      <xdr:colOff>0</xdr:colOff>
      <xdr:row>6</xdr:row>
      <xdr:rowOff>215900</xdr:rowOff>
    </xdr:from>
    <xdr:to>
      <xdr:col>1</xdr:col>
      <xdr:colOff>771525</xdr:colOff>
      <xdr:row>11</xdr:row>
      <xdr:rowOff>266700</xdr:rowOff>
    </xdr:to>
    <xdr:pic>
      <xdr:nvPicPr>
        <xdr:cNvPr id="20" name="Image 19">
          <a:extLst>
            <a:ext uri="{FF2B5EF4-FFF2-40B4-BE49-F238E27FC236}">
              <a16:creationId xmlns:a16="http://schemas.microsoft.com/office/drawing/2014/main" id="{00000000-0008-0000-0200-000014000000}"/>
            </a:ext>
            <a:ext uri="{147F2762-F138-4A5C-976F-8EAC2B608ADB}">
              <a16:predDERef xmlns:a16="http://schemas.microsoft.com/office/drawing/2014/main" pred="{3F19E9C0-AFDF-48C9-8BA9-37D4051DED60}"/>
            </a:ext>
          </a:extLst>
        </xdr:cNvPr>
        <xdr:cNvPicPr>
          <a:picLocks noChangeAspect="1"/>
        </xdr:cNvPicPr>
      </xdr:nvPicPr>
      <xdr:blipFill>
        <a:blip xmlns:r="http://schemas.openxmlformats.org/officeDocument/2006/relationships" r:embed="rId6"/>
        <a:stretch>
          <a:fillRect/>
        </a:stretch>
      </xdr:blipFill>
      <xdr:spPr>
        <a:xfrm>
          <a:off x="0" y="3073400"/>
          <a:ext cx="2171700" cy="2032000"/>
        </a:xfrm>
        <a:prstGeom prst="rect">
          <a:avLst/>
        </a:prstGeom>
      </xdr:spPr>
    </xdr:pic>
    <xdr:clientData/>
  </xdr:twoCellAnchor>
  <xdr:twoCellAnchor editAs="oneCell">
    <xdr:from>
      <xdr:col>1</xdr:col>
      <xdr:colOff>1919288</xdr:colOff>
      <xdr:row>4</xdr:row>
      <xdr:rowOff>188118</xdr:rowOff>
    </xdr:from>
    <xdr:to>
      <xdr:col>4</xdr:col>
      <xdr:colOff>1554957</xdr:colOff>
      <xdr:row>5</xdr:row>
      <xdr:rowOff>216693</xdr:rowOff>
    </xdr:to>
    <xdr:pic>
      <xdr:nvPicPr>
        <xdr:cNvPr id="9" name="Graphique 1" descr="Un coup de pinceau">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37926" b="41176"/>
        <a:stretch/>
      </xdr:blipFill>
      <xdr:spPr>
        <a:xfrm>
          <a:off x="3324226" y="2497931"/>
          <a:ext cx="4192587" cy="4214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3435350</xdr:colOff>
      <xdr:row>23</xdr:row>
      <xdr:rowOff>0</xdr:rowOff>
    </xdr:from>
    <xdr:ext cx="184731" cy="264560"/>
    <xdr:sp macro="" textlink="">
      <xdr:nvSpPr>
        <xdr:cNvPr id="26" name="ZoneTexte 25">
          <a:extLst>
            <a:ext uri="{FF2B5EF4-FFF2-40B4-BE49-F238E27FC236}">
              <a16:creationId xmlns:a16="http://schemas.microsoft.com/office/drawing/2014/main" id="{00000000-0008-0000-0300-00001A000000}"/>
            </a:ext>
            <a:ext uri="{147F2762-F138-4A5C-976F-8EAC2B608ADB}">
              <a16:predDERef xmlns:a16="http://schemas.microsoft.com/office/drawing/2014/main" pred="{117C9B99-BAEB-432B-A435-27C9C03C8E6B}"/>
            </a:ext>
          </a:extLst>
        </xdr:cNvPr>
        <xdr:cNvSpPr txBox="1"/>
      </xdr:nvSpPr>
      <xdr:spPr>
        <a:xfrm>
          <a:off x="7635875" y="413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twoCellAnchor editAs="oneCell">
    <xdr:from>
      <xdr:col>0</xdr:col>
      <xdr:colOff>0</xdr:colOff>
      <xdr:row>34</xdr:row>
      <xdr:rowOff>609600</xdr:rowOff>
    </xdr:from>
    <xdr:to>
      <xdr:col>1</xdr:col>
      <xdr:colOff>838200</xdr:colOff>
      <xdr:row>39</xdr:row>
      <xdr:rowOff>123825</xdr:rowOff>
    </xdr:to>
    <xdr:pic>
      <xdr:nvPicPr>
        <xdr:cNvPr id="17" name="Image 16">
          <a:extLst>
            <a:ext uri="{FF2B5EF4-FFF2-40B4-BE49-F238E27FC236}">
              <a16:creationId xmlns:a16="http://schemas.microsoft.com/office/drawing/2014/main" id="{00000000-0008-0000-0300-000011000000}"/>
            </a:ext>
            <a:ext uri="{147F2762-F138-4A5C-976F-8EAC2B608ADB}">
              <a16:predDERef xmlns:a16="http://schemas.microsoft.com/office/drawing/2014/main" pred="{E7EA7DF9-1BFA-4F64-A829-937137F2C5CF}"/>
            </a:ext>
          </a:extLst>
        </xdr:cNvPr>
        <xdr:cNvPicPr>
          <a:picLocks noChangeAspect="1"/>
        </xdr:cNvPicPr>
      </xdr:nvPicPr>
      <xdr:blipFill>
        <a:blip xmlns:r="http://schemas.openxmlformats.org/officeDocument/2006/relationships" r:embed="rId1"/>
        <a:stretch>
          <a:fillRect/>
        </a:stretch>
      </xdr:blipFill>
      <xdr:spPr>
        <a:xfrm>
          <a:off x="0" y="9715500"/>
          <a:ext cx="1590675" cy="1219200"/>
        </a:xfrm>
        <a:prstGeom prst="rect">
          <a:avLst/>
        </a:prstGeom>
      </xdr:spPr>
    </xdr:pic>
    <xdr:clientData/>
  </xdr:twoCellAnchor>
  <xdr:twoCellAnchor editAs="oneCell">
    <xdr:from>
      <xdr:col>0</xdr:col>
      <xdr:colOff>0</xdr:colOff>
      <xdr:row>21</xdr:row>
      <xdr:rowOff>161925</xdr:rowOff>
    </xdr:from>
    <xdr:to>
      <xdr:col>1</xdr:col>
      <xdr:colOff>838200</xdr:colOff>
      <xdr:row>27</xdr:row>
      <xdr:rowOff>130175</xdr:rowOff>
    </xdr:to>
    <xdr:pic>
      <xdr:nvPicPr>
        <xdr:cNvPr id="21" name="Image 20">
          <a:extLst>
            <a:ext uri="{FF2B5EF4-FFF2-40B4-BE49-F238E27FC236}">
              <a16:creationId xmlns:a16="http://schemas.microsoft.com/office/drawing/2014/main" id="{00000000-0008-0000-0300-000015000000}"/>
            </a:ext>
            <a:ext uri="{147F2762-F138-4A5C-976F-8EAC2B608ADB}">
              <a16:predDERef xmlns:a16="http://schemas.microsoft.com/office/drawing/2014/main" pred="{9C3BC76B-316E-460A-A976-5B8890DE83D7}"/>
            </a:ext>
          </a:extLst>
        </xdr:cNvPr>
        <xdr:cNvPicPr>
          <a:picLocks noChangeAspect="1"/>
        </xdr:cNvPicPr>
      </xdr:nvPicPr>
      <xdr:blipFill>
        <a:blip xmlns:r="http://schemas.openxmlformats.org/officeDocument/2006/relationships" r:embed="rId1"/>
        <a:stretch>
          <a:fillRect/>
        </a:stretch>
      </xdr:blipFill>
      <xdr:spPr>
        <a:xfrm>
          <a:off x="0" y="4229100"/>
          <a:ext cx="1590675" cy="1225550"/>
        </a:xfrm>
        <a:prstGeom prst="rect">
          <a:avLst/>
        </a:prstGeom>
      </xdr:spPr>
    </xdr:pic>
    <xdr:clientData/>
  </xdr:twoCellAnchor>
  <xdr:twoCellAnchor editAs="oneCell">
    <xdr:from>
      <xdr:col>0</xdr:col>
      <xdr:colOff>0</xdr:colOff>
      <xdr:row>50</xdr:row>
      <xdr:rowOff>552450</xdr:rowOff>
    </xdr:from>
    <xdr:to>
      <xdr:col>1</xdr:col>
      <xdr:colOff>838200</xdr:colOff>
      <xdr:row>54</xdr:row>
      <xdr:rowOff>95250</xdr:rowOff>
    </xdr:to>
    <xdr:pic>
      <xdr:nvPicPr>
        <xdr:cNvPr id="25" name="Image 24">
          <a:extLst>
            <a:ext uri="{FF2B5EF4-FFF2-40B4-BE49-F238E27FC236}">
              <a16:creationId xmlns:a16="http://schemas.microsoft.com/office/drawing/2014/main" id="{00000000-0008-0000-0300-000019000000}"/>
            </a:ext>
            <a:ext uri="{147F2762-F138-4A5C-976F-8EAC2B608ADB}">
              <a16:predDERef xmlns:a16="http://schemas.microsoft.com/office/drawing/2014/main" pred="{D428D3C2-D0FC-4ADD-8E16-610F439E445C}"/>
            </a:ext>
          </a:extLst>
        </xdr:cNvPr>
        <xdr:cNvPicPr>
          <a:picLocks noChangeAspect="1"/>
        </xdr:cNvPicPr>
      </xdr:nvPicPr>
      <xdr:blipFill>
        <a:blip xmlns:r="http://schemas.openxmlformats.org/officeDocument/2006/relationships" r:embed="rId1"/>
        <a:stretch>
          <a:fillRect/>
        </a:stretch>
      </xdr:blipFill>
      <xdr:spPr>
        <a:xfrm>
          <a:off x="0" y="18497550"/>
          <a:ext cx="1590675" cy="1219200"/>
        </a:xfrm>
        <a:prstGeom prst="rect">
          <a:avLst/>
        </a:prstGeom>
      </xdr:spPr>
    </xdr:pic>
    <xdr:clientData/>
  </xdr:twoCellAnchor>
  <xdr:twoCellAnchor>
    <xdr:from>
      <xdr:col>1</xdr:col>
      <xdr:colOff>1120775</xdr:colOff>
      <xdr:row>4</xdr:row>
      <xdr:rowOff>6350</xdr:rowOff>
    </xdr:from>
    <xdr:to>
      <xdr:col>4</xdr:col>
      <xdr:colOff>4286250</xdr:colOff>
      <xdr:row>21</xdr:row>
      <xdr:rowOff>114300</xdr:rowOff>
    </xdr:to>
    <xdr:grpSp>
      <xdr:nvGrpSpPr>
        <xdr:cNvPr id="2" name="Groupe 1">
          <a:extLst>
            <a:ext uri="{FF2B5EF4-FFF2-40B4-BE49-F238E27FC236}">
              <a16:creationId xmlns:a16="http://schemas.microsoft.com/office/drawing/2014/main" id="{EF890715-E931-4D2B-92D6-5C046FBF0253}"/>
            </a:ext>
          </a:extLst>
        </xdr:cNvPr>
        <xdr:cNvGrpSpPr/>
      </xdr:nvGrpSpPr>
      <xdr:grpSpPr>
        <a:xfrm>
          <a:off x="1908175" y="844550"/>
          <a:ext cx="6035675" cy="3238500"/>
          <a:chOff x="1930400" y="473075"/>
          <a:chExt cx="6108700" cy="3184525"/>
        </a:xfrm>
      </xdr:grpSpPr>
      <xdr:graphicFrame macro="">
        <xdr:nvGraphicFramePr>
          <xdr:cNvPr id="12" name="Graphique 3">
            <a:extLst>
              <a:ext uri="{FF2B5EF4-FFF2-40B4-BE49-F238E27FC236}">
                <a16:creationId xmlns:a16="http://schemas.microsoft.com/office/drawing/2014/main" id="{00000000-0008-0000-0300-00000C000000}"/>
              </a:ext>
            </a:extLst>
          </xdr:cNvPr>
          <xdr:cNvGraphicFramePr>
            <a:graphicFrameLocks/>
          </xdr:cNvGraphicFramePr>
        </xdr:nvGraphicFramePr>
        <xdr:xfrm>
          <a:off x="1941130" y="473075"/>
          <a:ext cx="6097970" cy="31845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Forme libre : forme 10">
            <a:extLst>
              <a:ext uri="{FF2B5EF4-FFF2-40B4-BE49-F238E27FC236}">
                <a16:creationId xmlns:a16="http://schemas.microsoft.com/office/drawing/2014/main" id="{074BD6B5-5A5A-45BA-AC02-5841A9B20C02}"/>
              </a:ext>
            </a:extLst>
          </xdr:cNvPr>
          <xdr:cNvSpPr/>
        </xdr:nvSpPr>
        <xdr:spPr>
          <a:xfrm>
            <a:off x="1930400" y="495300"/>
            <a:ext cx="6108700" cy="2035175"/>
          </a:xfrm>
          <a:custGeom>
            <a:avLst/>
            <a:gdLst>
              <a:gd name="connsiteX0" fmla="*/ 6594294 w 11310311"/>
              <a:gd name="connsiteY0" fmla="*/ 300549 h 4899992"/>
              <a:gd name="connsiteX1" fmla="*/ 6191722 w 11310311"/>
              <a:gd name="connsiteY1" fmla="*/ 728984 h 4899992"/>
              <a:gd name="connsiteX2" fmla="*/ 6191722 w 11310311"/>
              <a:gd name="connsiteY2" fmla="*/ 2981158 h 4899992"/>
              <a:gd name="connsiteX3" fmla="*/ 6167314 w 11310311"/>
              <a:gd name="connsiteY3" fmla="*/ 2996799 h 4899992"/>
              <a:gd name="connsiteX4" fmla="*/ 5990965 w 11310311"/>
              <a:gd name="connsiteY4" fmla="*/ 3147528 h 4899992"/>
              <a:gd name="connsiteX5" fmla="*/ 6023699 w 11310311"/>
              <a:gd name="connsiteY5" fmla="*/ 4396708 h 4899992"/>
              <a:gd name="connsiteX6" fmla="*/ 6522977 w 11310311"/>
              <a:gd name="connsiteY6" fmla="*/ 4635311 h 4899992"/>
              <a:gd name="connsiteX7" fmla="*/ 7421679 w 11310311"/>
              <a:gd name="connsiteY7" fmla="*/ 3831016 h 4899992"/>
              <a:gd name="connsiteX8" fmla="*/ 7021273 w 11310311"/>
              <a:gd name="connsiteY8" fmla="*/ 2996743 h 4899992"/>
              <a:gd name="connsiteX9" fmla="*/ 6996865 w 11310311"/>
              <a:gd name="connsiteY9" fmla="*/ 2981158 h 4899992"/>
              <a:gd name="connsiteX10" fmla="*/ 6996865 w 11310311"/>
              <a:gd name="connsiteY10" fmla="*/ 728984 h 4899992"/>
              <a:gd name="connsiteX11" fmla="*/ 6594294 w 11310311"/>
              <a:gd name="connsiteY11" fmla="*/ 300549 h 4899992"/>
              <a:gd name="connsiteX12" fmla="*/ 1285032 w 11310311"/>
              <a:gd name="connsiteY12" fmla="*/ 281045 h 4899992"/>
              <a:gd name="connsiteX13" fmla="*/ 882459 w 11310311"/>
              <a:gd name="connsiteY13" fmla="*/ 709480 h 4899992"/>
              <a:gd name="connsiteX14" fmla="*/ 882459 w 11310311"/>
              <a:gd name="connsiteY14" fmla="*/ 2961653 h 4899992"/>
              <a:gd name="connsiteX15" fmla="*/ 858051 w 11310311"/>
              <a:gd name="connsiteY15" fmla="*/ 2977294 h 4899992"/>
              <a:gd name="connsiteX16" fmla="*/ 681701 w 11310311"/>
              <a:gd name="connsiteY16" fmla="*/ 3128023 h 4899992"/>
              <a:gd name="connsiteX17" fmla="*/ 714435 w 11310311"/>
              <a:gd name="connsiteY17" fmla="*/ 4377203 h 4899992"/>
              <a:gd name="connsiteX18" fmla="*/ 1213715 w 11310311"/>
              <a:gd name="connsiteY18" fmla="*/ 4615806 h 4899992"/>
              <a:gd name="connsiteX19" fmla="*/ 2112417 w 11310311"/>
              <a:gd name="connsiteY19" fmla="*/ 3811511 h 4899992"/>
              <a:gd name="connsiteX20" fmla="*/ 1712011 w 11310311"/>
              <a:gd name="connsiteY20" fmla="*/ 2977238 h 4899992"/>
              <a:gd name="connsiteX21" fmla="*/ 1687603 w 11310311"/>
              <a:gd name="connsiteY21" fmla="*/ 2961653 h 4899992"/>
              <a:gd name="connsiteX22" fmla="*/ 1687603 w 11310311"/>
              <a:gd name="connsiteY22" fmla="*/ 709480 h 4899992"/>
              <a:gd name="connsiteX23" fmla="*/ 1285032 w 11310311"/>
              <a:gd name="connsiteY23" fmla="*/ 281045 h 4899992"/>
              <a:gd name="connsiteX24" fmla="*/ 3054786 w 11310311"/>
              <a:gd name="connsiteY24" fmla="*/ 280950 h 4899992"/>
              <a:gd name="connsiteX25" fmla="*/ 2652215 w 11310311"/>
              <a:gd name="connsiteY25" fmla="*/ 709385 h 4899992"/>
              <a:gd name="connsiteX26" fmla="*/ 2652215 w 11310311"/>
              <a:gd name="connsiteY26" fmla="*/ 2961558 h 4899992"/>
              <a:gd name="connsiteX27" fmla="*/ 2627807 w 11310311"/>
              <a:gd name="connsiteY27" fmla="*/ 2977199 h 4899992"/>
              <a:gd name="connsiteX28" fmla="*/ 2451458 w 11310311"/>
              <a:gd name="connsiteY28" fmla="*/ 3127928 h 4899992"/>
              <a:gd name="connsiteX29" fmla="*/ 2484191 w 11310311"/>
              <a:gd name="connsiteY29" fmla="*/ 4377108 h 4899992"/>
              <a:gd name="connsiteX30" fmla="*/ 2983470 w 11310311"/>
              <a:gd name="connsiteY30" fmla="*/ 4615711 h 4899992"/>
              <a:gd name="connsiteX31" fmla="*/ 3882172 w 11310311"/>
              <a:gd name="connsiteY31" fmla="*/ 3811416 h 4899992"/>
              <a:gd name="connsiteX32" fmla="*/ 3481765 w 11310311"/>
              <a:gd name="connsiteY32" fmla="*/ 2977143 h 4899992"/>
              <a:gd name="connsiteX33" fmla="*/ 3457357 w 11310311"/>
              <a:gd name="connsiteY33" fmla="*/ 2961558 h 4899992"/>
              <a:gd name="connsiteX34" fmla="*/ 3457357 w 11310311"/>
              <a:gd name="connsiteY34" fmla="*/ 709385 h 4899992"/>
              <a:gd name="connsiteX35" fmla="*/ 3054786 w 11310311"/>
              <a:gd name="connsiteY35" fmla="*/ 280950 h 4899992"/>
              <a:gd name="connsiteX36" fmla="*/ 4824540 w 11310311"/>
              <a:gd name="connsiteY36" fmla="*/ 280950 h 4899992"/>
              <a:gd name="connsiteX37" fmla="*/ 4421968 w 11310311"/>
              <a:gd name="connsiteY37" fmla="*/ 709384 h 4899992"/>
              <a:gd name="connsiteX38" fmla="*/ 4421968 w 11310311"/>
              <a:gd name="connsiteY38" fmla="*/ 2961558 h 4899992"/>
              <a:gd name="connsiteX39" fmla="*/ 4397560 w 11310311"/>
              <a:gd name="connsiteY39" fmla="*/ 2977199 h 4899992"/>
              <a:gd name="connsiteX40" fmla="*/ 4221211 w 11310311"/>
              <a:gd name="connsiteY40" fmla="*/ 3127928 h 4899992"/>
              <a:gd name="connsiteX41" fmla="*/ 4253945 w 11310311"/>
              <a:gd name="connsiteY41" fmla="*/ 4377108 h 4899992"/>
              <a:gd name="connsiteX42" fmla="*/ 4753223 w 11310311"/>
              <a:gd name="connsiteY42" fmla="*/ 4615711 h 4899992"/>
              <a:gd name="connsiteX43" fmla="*/ 5651925 w 11310311"/>
              <a:gd name="connsiteY43" fmla="*/ 3811416 h 4899992"/>
              <a:gd name="connsiteX44" fmla="*/ 5251519 w 11310311"/>
              <a:gd name="connsiteY44" fmla="*/ 2977143 h 4899992"/>
              <a:gd name="connsiteX45" fmla="*/ 5227111 w 11310311"/>
              <a:gd name="connsiteY45" fmla="*/ 2961558 h 4899992"/>
              <a:gd name="connsiteX46" fmla="*/ 5227111 w 11310311"/>
              <a:gd name="connsiteY46" fmla="*/ 709384 h 4899992"/>
              <a:gd name="connsiteX47" fmla="*/ 4824540 w 11310311"/>
              <a:gd name="connsiteY47" fmla="*/ 280950 h 4899992"/>
              <a:gd name="connsiteX48" fmla="*/ 8364048 w 11310311"/>
              <a:gd name="connsiteY48" fmla="*/ 280949 h 4899992"/>
              <a:gd name="connsiteX49" fmla="*/ 7961476 w 11310311"/>
              <a:gd name="connsiteY49" fmla="*/ 709384 h 4899992"/>
              <a:gd name="connsiteX50" fmla="*/ 7961476 w 11310311"/>
              <a:gd name="connsiteY50" fmla="*/ 2961558 h 4899992"/>
              <a:gd name="connsiteX51" fmla="*/ 7937068 w 11310311"/>
              <a:gd name="connsiteY51" fmla="*/ 2977199 h 4899992"/>
              <a:gd name="connsiteX52" fmla="*/ 7760718 w 11310311"/>
              <a:gd name="connsiteY52" fmla="*/ 3127928 h 4899992"/>
              <a:gd name="connsiteX53" fmla="*/ 7793453 w 11310311"/>
              <a:gd name="connsiteY53" fmla="*/ 4377108 h 4899992"/>
              <a:gd name="connsiteX54" fmla="*/ 8292731 w 11310311"/>
              <a:gd name="connsiteY54" fmla="*/ 4615711 h 4899992"/>
              <a:gd name="connsiteX55" fmla="*/ 9191433 w 11310311"/>
              <a:gd name="connsiteY55" fmla="*/ 3811416 h 4899992"/>
              <a:gd name="connsiteX56" fmla="*/ 8791027 w 11310311"/>
              <a:gd name="connsiteY56" fmla="*/ 2977143 h 4899992"/>
              <a:gd name="connsiteX57" fmla="*/ 8766619 w 11310311"/>
              <a:gd name="connsiteY57" fmla="*/ 2961558 h 4899992"/>
              <a:gd name="connsiteX58" fmla="*/ 8766619 w 11310311"/>
              <a:gd name="connsiteY58" fmla="*/ 709384 h 4899992"/>
              <a:gd name="connsiteX59" fmla="*/ 8364048 w 11310311"/>
              <a:gd name="connsiteY59" fmla="*/ 280949 h 4899992"/>
              <a:gd name="connsiteX60" fmla="*/ 10144730 w 11310311"/>
              <a:gd name="connsiteY60" fmla="*/ 280949 h 4899992"/>
              <a:gd name="connsiteX61" fmla="*/ 9742158 w 11310311"/>
              <a:gd name="connsiteY61" fmla="*/ 709384 h 4899992"/>
              <a:gd name="connsiteX62" fmla="*/ 9742158 w 11310311"/>
              <a:gd name="connsiteY62" fmla="*/ 2961558 h 4899992"/>
              <a:gd name="connsiteX63" fmla="*/ 9717750 w 11310311"/>
              <a:gd name="connsiteY63" fmla="*/ 2977199 h 4899992"/>
              <a:gd name="connsiteX64" fmla="*/ 9541400 w 11310311"/>
              <a:gd name="connsiteY64" fmla="*/ 3127928 h 4899992"/>
              <a:gd name="connsiteX65" fmla="*/ 9574135 w 11310311"/>
              <a:gd name="connsiteY65" fmla="*/ 4377108 h 4899992"/>
              <a:gd name="connsiteX66" fmla="*/ 10073413 w 11310311"/>
              <a:gd name="connsiteY66" fmla="*/ 4615711 h 4899992"/>
              <a:gd name="connsiteX67" fmla="*/ 10972115 w 11310311"/>
              <a:gd name="connsiteY67" fmla="*/ 3811416 h 4899992"/>
              <a:gd name="connsiteX68" fmla="*/ 10571709 w 11310311"/>
              <a:gd name="connsiteY68" fmla="*/ 2977143 h 4899992"/>
              <a:gd name="connsiteX69" fmla="*/ 10547301 w 11310311"/>
              <a:gd name="connsiteY69" fmla="*/ 2961558 h 4899992"/>
              <a:gd name="connsiteX70" fmla="*/ 10547301 w 11310311"/>
              <a:gd name="connsiteY70" fmla="*/ 709384 h 4899992"/>
              <a:gd name="connsiteX71" fmla="*/ 10144730 w 11310311"/>
              <a:gd name="connsiteY71" fmla="*/ 280949 h 4899992"/>
              <a:gd name="connsiteX72" fmla="*/ 0 w 11310311"/>
              <a:gd name="connsiteY72" fmla="*/ 0 h 4899992"/>
              <a:gd name="connsiteX73" fmla="*/ 11310311 w 11310311"/>
              <a:gd name="connsiteY73" fmla="*/ 0 h 4899992"/>
              <a:gd name="connsiteX74" fmla="*/ 11310311 w 11310311"/>
              <a:gd name="connsiteY74" fmla="*/ 4899992 h 4899992"/>
              <a:gd name="connsiteX75" fmla="*/ 0 w 11310311"/>
              <a:gd name="connsiteY75" fmla="*/ 4899992 h 48999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11310311" h="4899992">
                <a:moveTo>
                  <a:pt x="6594294" y="300549"/>
                </a:moveTo>
                <a:cubicBezTo>
                  <a:pt x="6371960" y="300549"/>
                  <a:pt x="6191722" y="492366"/>
                  <a:pt x="6191722" y="728984"/>
                </a:cubicBezTo>
                <a:lnTo>
                  <a:pt x="6191722" y="2981158"/>
                </a:lnTo>
                <a:lnTo>
                  <a:pt x="6167314" y="2996799"/>
                </a:lnTo>
                <a:cubicBezTo>
                  <a:pt x="6102347" y="3038243"/>
                  <a:pt x="6043013" y="3088958"/>
                  <a:pt x="5990965" y="3147528"/>
                </a:cubicBezTo>
                <a:cubicBezTo>
                  <a:pt x="5675875" y="3502100"/>
                  <a:pt x="5690531" y="4061376"/>
                  <a:pt x="6023699" y="4396708"/>
                </a:cubicBezTo>
                <a:cubicBezTo>
                  <a:pt x="6160002" y="4534010"/>
                  <a:pt x="6335998" y="4618111"/>
                  <a:pt x="6522977" y="4635311"/>
                </a:cubicBezTo>
                <a:cubicBezTo>
                  <a:pt x="6979844" y="4677322"/>
                  <a:pt x="7382204" y="4317228"/>
                  <a:pt x="7421679" y="3831016"/>
                </a:cubicBezTo>
                <a:cubicBezTo>
                  <a:pt x="7449670" y="3494200"/>
                  <a:pt x="7294088" y="3170040"/>
                  <a:pt x="7021273" y="2996743"/>
                </a:cubicBezTo>
                <a:lnTo>
                  <a:pt x="6996865" y="2981158"/>
                </a:lnTo>
                <a:lnTo>
                  <a:pt x="6996865" y="728984"/>
                </a:lnTo>
                <a:cubicBezTo>
                  <a:pt x="6996865" y="492366"/>
                  <a:pt x="6816628" y="300549"/>
                  <a:pt x="6594294" y="300549"/>
                </a:cubicBezTo>
                <a:close/>
                <a:moveTo>
                  <a:pt x="1285032" y="281045"/>
                </a:moveTo>
                <a:cubicBezTo>
                  <a:pt x="1062698" y="281045"/>
                  <a:pt x="882459" y="472862"/>
                  <a:pt x="882459" y="709480"/>
                </a:cubicBezTo>
                <a:lnTo>
                  <a:pt x="882459" y="2961653"/>
                </a:lnTo>
                <a:lnTo>
                  <a:pt x="858051" y="2977294"/>
                </a:lnTo>
                <a:cubicBezTo>
                  <a:pt x="793085" y="3018738"/>
                  <a:pt x="733750" y="3069453"/>
                  <a:pt x="681701" y="3128023"/>
                </a:cubicBezTo>
                <a:cubicBezTo>
                  <a:pt x="366611" y="3482595"/>
                  <a:pt x="381268" y="4041871"/>
                  <a:pt x="714435" y="4377203"/>
                </a:cubicBezTo>
                <a:cubicBezTo>
                  <a:pt x="850740" y="4514505"/>
                  <a:pt x="1026735" y="4598606"/>
                  <a:pt x="1213715" y="4615806"/>
                </a:cubicBezTo>
                <a:cubicBezTo>
                  <a:pt x="1670581" y="4657817"/>
                  <a:pt x="2072942" y="4297723"/>
                  <a:pt x="2112417" y="3811511"/>
                </a:cubicBezTo>
                <a:cubicBezTo>
                  <a:pt x="2140407" y="3474695"/>
                  <a:pt x="1984826" y="3150535"/>
                  <a:pt x="1712011" y="2977238"/>
                </a:cubicBezTo>
                <a:lnTo>
                  <a:pt x="1687603" y="2961653"/>
                </a:lnTo>
                <a:lnTo>
                  <a:pt x="1687603" y="709480"/>
                </a:lnTo>
                <a:cubicBezTo>
                  <a:pt x="1687603" y="472862"/>
                  <a:pt x="1507365" y="281045"/>
                  <a:pt x="1285032" y="281045"/>
                </a:cubicBezTo>
                <a:close/>
                <a:moveTo>
                  <a:pt x="3054786" y="280950"/>
                </a:moveTo>
                <a:cubicBezTo>
                  <a:pt x="2832452" y="280950"/>
                  <a:pt x="2652215" y="472767"/>
                  <a:pt x="2652215" y="709385"/>
                </a:cubicBezTo>
                <a:lnTo>
                  <a:pt x="2652215" y="2961558"/>
                </a:lnTo>
                <a:lnTo>
                  <a:pt x="2627807" y="2977199"/>
                </a:lnTo>
                <a:cubicBezTo>
                  <a:pt x="2562840" y="3018643"/>
                  <a:pt x="2503506" y="3069358"/>
                  <a:pt x="2451458" y="3127928"/>
                </a:cubicBezTo>
                <a:cubicBezTo>
                  <a:pt x="2136367" y="3482500"/>
                  <a:pt x="2151024" y="4041776"/>
                  <a:pt x="2484191" y="4377108"/>
                </a:cubicBezTo>
                <a:cubicBezTo>
                  <a:pt x="2620495" y="4514410"/>
                  <a:pt x="2796491" y="4598511"/>
                  <a:pt x="2983470" y="4615711"/>
                </a:cubicBezTo>
                <a:cubicBezTo>
                  <a:pt x="3440336" y="4657722"/>
                  <a:pt x="3842696" y="4297628"/>
                  <a:pt x="3882172" y="3811416"/>
                </a:cubicBezTo>
                <a:cubicBezTo>
                  <a:pt x="3910162" y="3474600"/>
                  <a:pt x="3754580" y="3150440"/>
                  <a:pt x="3481765" y="2977143"/>
                </a:cubicBezTo>
                <a:lnTo>
                  <a:pt x="3457357" y="2961558"/>
                </a:lnTo>
                <a:lnTo>
                  <a:pt x="3457357" y="709385"/>
                </a:lnTo>
                <a:cubicBezTo>
                  <a:pt x="3457357" y="472767"/>
                  <a:pt x="3277120" y="280950"/>
                  <a:pt x="3054786" y="280950"/>
                </a:cubicBezTo>
                <a:close/>
                <a:moveTo>
                  <a:pt x="4824540" y="280950"/>
                </a:moveTo>
                <a:cubicBezTo>
                  <a:pt x="4602206" y="280950"/>
                  <a:pt x="4421968" y="472767"/>
                  <a:pt x="4421968" y="709384"/>
                </a:cubicBezTo>
                <a:lnTo>
                  <a:pt x="4421968" y="2961558"/>
                </a:lnTo>
                <a:lnTo>
                  <a:pt x="4397560" y="2977199"/>
                </a:lnTo>
                <a:cubicBezTo>
                  <a:pt x="4332594" y="3018643"/>
                  <a:pt x="4273259" y="3069358"/>
                  <a:pt x="4221211" y="3127928"/>
                </a:cubicBezTo>
                <a:cubicBezTo>
                  <a:pt x="3906121" y="3482500"/>
                  <a:pt x="3920777" y="4041776"/>
                  <a:pt x="4253945" y="4377108"/>
                </a:cubicBezTo>
                <a:cubicBezTo>
                  <a:pt x="4390248" y="4514410"/>
                  <a:pt x="4566244" y="4598511"/>
                  <a:pt x="4753223" y="4615711"/>
                </a:cubicBezTo>
                <a:cubicBezTo>
                  <a:pt x="5210091" y="4657722"/>
                  <a:pt x="5612450" y="4297628"/>
                  <a:pt x="5651925" y="3811416"/>
                </a:cubicBezTo>
                <a:cubicBezTo>
                  <a:pt x="5679916" y="3474600"/>
                  <a:pt x="5524334" y="3150440"/>
                  <a:pt x="5251519" y="2977143"/>
                </a:cubicBezTo>
                <a:lnTo>
                  <a:pt x="5227111" y="2961558"/>
                </a:lnTo>
                <a:lnTo>
                  <a:pt x="5227111" y="709384"/>
                </a:lnTo>
                <a:cubicBezTo>
                  <a:pt x="5227111" y="472767"/>
                  <a:pt x="5046874" y="280950"/>
                  <a:pt x="4824540" y="280950"/>
                </a:cubicBezTo>
                <a:close/>
                <a:moveTo>
                  <a:pt x="8364048" y="280949"/>
                </a:moveTo>
                <a:cubicBezTo>
                  <a:pt x="8141714" y="280949"/>
                  <a:pt x="7961476" y="472766"/>
                  <a:pt x="7961476" y="709384"/>
                </a:cubicBezTo>
                <a:lnTo>
                  <a:pt x="7961476" y="2961558"/>
                </a:lnTo>
                <a:lnTo>
                  <a:pt x="7937068" y="2977199"/>
                </a:lnTo>
                <a:cubicBezTo>
                  <a:pt x="7872101" y="3018643"/>
                  <a:pt x="7812767" y="3069358"/>
                  <a:pt x="7760718" y="3127928"/>
                </a:cubicBezTo>
                <a:cubicBezTo>
                  <a:pt x="7445628" y="3482500"/>
                  <a:pt x="7460285" y="4041776"/>
                  <a:pt x="7793453" y="4377108"/>
                </a:cubicBezTo>
                <a:cubicBezTo>
                  <a:pt x="7929756" y="4514410"/>
                  <a:pt x="8105751" y="4598511"/>
                  <a:pt x="8292731" y="4615711"/>
                </a:cubicBezTo>
                <a:cubicBezTo>
                  <a:pt x="8749598" y="4657722"/>
                  <a:pt x="9151958" y="4297628"/>
                  <a:pt x="9191433" y="3811416"/>
                </a:cubicBezTo>
                <a:cubicBezTo>
                  <a:pt x="9219424" y="3474600"/>
                  <a:pt x="9063841" y="3150440"/>
                  <a:pt x="8791027" y="2977143"/>
                </a:cubicBezTo>
                <a:lnTo>
                  <a:pt x="8766619" y="2961558"/>
                </a:lnTo>
                <a:lnTo>
                  <a:pt x="8766619" y="709384"/>
                </a:lnTo>
                <a:cubicBezTo>
                  <a:pt x="8766619" y="472766"/>
                  <a:pt x="8586381" y="280949"/>
                  <a:pt x="8364048" y="280949"/>
                </a:cubicBezTo>
                <a:close/>
                <a:moveTo>
                  <a:pt x="10144730" y="280949"/>
                </a:moveTo>
                <a:cubicBezTo>
                  <a:pt x="9922396" y="280949"/>
                  <a:pt x="9742158" y="472766"/>
                  <a:pt x="9742158" y="709384"/>
                </a:cubicBezTo>
                <a:lnTo>
                  <a:pt x="9742158" y="2961558"/>
                </a:lnTo>
                <a:lnTo>
                  <a:pt x="9717750" y="2977199"/>
                </a:lnTo>
                <a:cubicBezTo>
                  <a:pt x="9652783" y="3018643"/>
                  <a:pt x="9593449" y="3069358"/>
                  <a:pt x="9541400" y="3127928"/>
                </a:cubicBezTo>
                <a:cubicBezTo>
                  <a:pt x="9226310" y="3482500"/>
                  <a:pt x="9240967" y="4041776"/>
                  <a:pt x="9574135" y="4377108"/>
                </a:cubicBezTo>
                <a:cubicBezTo>
                  <a:pt x="9710438" y="4514410"/>
                  <a:pt x="9886433" y="4598511"/>
                  <a:pt x="10073413" y="4615711"/>
                </a:cubicBezTo>
                <a:cubicBezTo>
                  <a:pt x="10530280" y="4657722"/>
                  <a:pt x="10932640" y="4297628"/>
                  <a:pt x="10972115" y="3811416"/>
                </a:cubicBezTo>
                <a:cubicBezTo>
                  <a:pt x="11000106" y="3474600"/>
                  <a:pt x="10844523" y="3150440"/>
                  <a:pt x="10571709" y="2977143"/>
                </a:cubicBezTo>
                <a:lnTo>
                  <a:pt x="10547301" y="2961558"/>
                </a:lnTo>
                <a:lnTo>
                  <a:pt x="10547301" y="709384"/>
                </a:lnTo>
                <a:cubicBezTo>
                  <a:pt x="10547301" y="472766"/>
                  <a:pt x="10367063" y="280949"/>
                  <a:pt x="10144730" y="280949"/>
                </a:cubicBezTo>
                <a:close/>
                <a:moveTo>
                  <a:pt x="0" y="0"/>
                </a:moveTo>
                <a:lnTo>
                  <a:pt x="11310311" y="0"/>
                </a:lnTo>
                <a:lnTo>
                  <a:pt x="11310311" y="4899992"/>
                </a:lnTo>
                <a:lnTo>
                  <a:pt x="0" y="4899992"/>
                </a:lnTo>
                <a:close/>
              </a:path>
            </a:pathLst>
          </a:custGeom>
          <a:solidFill>
            <a:schemeClr val="bg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grpSp>
    <xdr:clientData/>
  </xdr:twoCellAnchor>
  <xdr:twoCellAnchor>
    <xdr:from>
      <xdr:col>2</xdr:col>
      <xdr:colOff>311150</xdr:colOff>
      <xdr:row>7</xdr:row>
      <xdr:rowOff>44450</xdr:rowOff>
    </xdr:from>
    <xdr:to>
      <xdr:col>2</xdr:col>
      <xdr:colOff>466725</xdr:colOff>
      <xdr:row>10</xdr:row>
      <xdr:rowOff>152400</xdr:rowOff>
    </xdr:to>
    <xdr:grpSp>
      <xdr:nvGrpSpPr>
        <xdr:cNvPr id="6" name="Groupe 5">
          <a:extLst>
            <a:ext uri="{FF2B5EF4-FFF2-40B4-BE49-F238E27FC236}">
              <a16:creationId xmlns:a16="http://schemas.microsoft.com/office/drawing/2014/main" id="{86A9C8AC-6DD9-4CC1-A647-2DD288474BEC}"/>
            </a:ext>
          </a:extLst>
        </xdr:cNvPr>
        <xdr:cNvGrpSpPr/>
      </xdr:nvGrpSpPr>
      <xdr:grpSpPr>
        <a:xfrm>
          <a:off x="2635250" y="1435100"/>
          <a:ext cx="155575" cy="660400"/>
          <a:chOff x="2692400" y="1054100"/>
          <a:chExt cx="155575" cy="650875"/>
        </a:xfrm>
      </xdr:grpSpPr>
      <xdr:cxnSp macro="">
        <xdr:nvCxnSpPr>
          <xdr:cNvPr id="4" name="Connecteur droit 3">
            <a:extLst>
              <a:ext uri="{FF2B5EF4-FFF2-40B4-BE49-F238E27FC236}">
                <a16:creationId xmlns:a16="http://schemas.microsoft.com/office/drawing/2014/main" id="{11B71D0B-5DBE-4045-9489-D9F0A776158F}"/>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Connecteur droit 15">
            <a:extLst>
              <a:ext uri="{FF2B5EF4-FFF2-40B4-BE49-F238E27FC236}">
                <a16:creationId xmlns:a16="http://schemas.microsoft.com/office/drawing/2014/main" id="{52F63F77-F1F9-4DD2-BEBA-15BC785F97C0}"/>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Connecteur droit 17">
            <a:extLst>
              <a:ext uri="{FF2B5EF4-FFF2-40B4-BE49-F238E27FC236}">
                <a16:creationId xmlns:a16="http://schemas.microsoft.com/office/drawing/2014/main" id="{D0C28954-0E54-4877-909A-0B24B273AAB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Connecteur droit 18">
            <a:extLst>
              <a:ext uri="{FF2B5EF4-FFF2-40B4-BE49-F238E27FC236}">
                <a16:creationId xmlns:a16="http://schemas.microsoft.com/office/drawing/2014/main" id="{E4C6B8B0-CB63-4A70-94B7-4254859C77E4}"/>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733425</xdr:colOff>
      <xdr:row>7</xdr:row>
      <xdr:rowOff>47625</xdr:rowOff>
    </xdr:from>
    <xdr:to>
      <xdr:col>4</xdr:col>
      <xdr:colOff>53975</xdr:colOff>
      <xdr:row>10</xdr:row>
      <xdr:rowOff>152400</xdr:rowOff>
    </xdr:to>
    <xdr:grpSp>
      <xdr:nvGrpSpPr>
        <xdr:cNvPr id="42" name="Groupe 41">
          <a:extLst>
            <a:ext uri="{FF2B5EF4-FFF2-40B4-BE49-F238E27FC236}">
              <a16:creationId xmlns:a16="http://schemas.microsoft.com/office/drawing/2014/main" id="{21FF9E00-5E5C-4B5D-9386-AB449B50C7DE}"/>
            </a:ext>
          </a:extLst>
        </xdr:cNvPr>
        <xdr:cNvGrpSpPr/>
      </xdr:nvGrpSpPr>
      <xdr:grpSpPr>
        <a:xfrm>
          <a:off x="3584575" y="1438275"/>
          <a:ext cx="127000" cy="657225"/>
          <a:chOff x="2692400" y="1054100"/>
          <a:chExt cx="155575" cy="650875"/>
        </a:xfrm>
      </xdr:grpSpPr>
      <xdr:cxnSp macro="">
        <xdr:nvCxnSpPr>
          <xdr:cNvPr id="43" name="Connecteur droit 42">
            <a:extLst>
              <a:ext uri="{FF2B5EF4-FFF2-40B4-BE49-F238E27FC236}">
                <a16:creationId xmlns:a16="http://schemas.microsoft.com/office/drawing/2014/main" id="{1AEF9203-CB56-4AD8-A763-B4FDE4370C7E}"/>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a:extLst>
              <a:ext uri="{FF2B5EF4-FFF2-40B4-BE49-F238E27FC236}">
                <a16:creationId xmlns:a16="http://schemas.microsoft.com/office/drawing/2014/main" id="{A59F0F10-4D0F-4D93-A1BD-2DAD96183167}"/>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 name="Connecteur droit 44">
            <a:extLst>
              <a:ext uri="{FF2B5EF4-FFF2-40B4-BE49-F238E27FC236}">
                <a16:creationId xmlns:a16="http://schemas.microsoft.com/office/drawing/2014/main" id="{77736048-21C6-4AA0-94DD-4C6730F1ED3F}"/>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 name="Connecteur droit 45">
            <a:extLst>
              <a:ext uri="{FF2B5EF4-FFF2-40B4-BE49-F238E27FC236}">
                <a16:creationId xmlns:a16="http://schemas.microsoft.com/office/drawing/2014/main" id="{A65CFC34-FFC7-4526-ADB6-608EE34B8279}"/>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844550</xdr:colOff>
      <xdr:row>7</xdr:row>
      <xdr:rowOff>44450</xdr:rowOff>
    </xdr:from>
    <xdr:to>
      <xdr:col>4</xdr:col>
      <xdr:colOff>996950</xdr:colOff>
      <xdr:row>10</xdr:row>
      <xdr:rowOff>152400</xdr:rowOff>
    </xdr:to>
    <xdr:grpSp>
      <xdr:nvGrpSpPr>
        <xdr:cNvPr id="47" name="Groupe 46">
          <a:extLst>
            <a:ext uri="{FF2B5EF4-FFF2-40B4-BE49-F238E27FC236}">
              <a16:creationId xmlns:a16="http://schemas.microsoft.com/office/drawing/2014/main" id="{9ECF2E04-BFE8-41B9-9425-702D20B1BFA5}"/>
            </a:ext>
          </a:extLst>
        </xdr:cNvPr>
        <xdr:cNvGrpSpPr/>
      </xdr:nvGrpSpPr>
      <xdr:grpSpPr>
        <a:xfrm>
          <a:off x="4502150" y="1435100"/>
          <a:ext cx="152400" cy="660400"/>
          <a:chOff x="2692400" y="1054100"/>
          <a:chExt cx="155575" cy="650875"/>
        </a:xfrm>
      </xdr:grpSpPr>
      <xdr:cxnSp macro="">
        <xdr:nvCxnSpPr>
          <xdr:cNvPr id="48" name="Connecteur droit 47">
            <a:extLst>
              <a:ext uri="{FF2B5EF4-FFF2-40B4-BE49-F238E27FC236}">
                <a16:creationId xmlns:a16="http://schemas.microsoft.com/office/drawing/2014/main" id="{8DAEB896-A9A4-49B8-A144-14CC795C27F6}"/>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9" name="Connecteur droit 48">
            <a:extLst>
              <a:ext uri="{FF2B5EF4-FFF2-40B4-BE49-F238E27FC236}">
                <a16:creationId xmlns:a16="http://schemas.microsoft.com/office/drawing/2014/main" id="{3BCD79E3-2853-4C62-8C1B-3AB267B9A762}"/>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0" name="Connecteur droit 49">
            <a:extLst>
              <a:ext uri="{FF2B5EF4-FFF2-40B4-BE49-F238E27FC236}">
                <a16:creationId xmlns:a16="http://schemas.microsoft.com/office/drawing/2014/main" id="{065FB7A7-D059-473A-AA0E-B00FB037CD11}"/>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1" name="Connecteur droit 50">
            <a:extLst>
              <a:ext uri="{FF2B5EF4-FFF2-40B4-BE49-F238E27FC236}">
                <a16:creationId xmlns:a16="http://schemas.microsoft.com/office/drawing/2014/main" id="{E3655F1B-AD27-401E-8D9E-0F6A91CF1595}"/>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1809750</xdr:colOff>
      <xdr:row>7</xdr:row>
      <xdr:rowOff>47625</xdr:rowOff>
    </xdr:from>
    <xdr:to>
      <xdr:col>4</xdr:col>
      <xdr:colOff>1962150</xdr:colOff>
      <xdr:row>10</xdr:row>
      <xdr:rowOff>152400</xdr:rowOff>
    </xdr:to>
    <xdr:grpSp>
      <xdr:nvGrpSpPr>
        <xdr:cNvPr id="52" name="Groupe 51">
          <a:extLst>
            <a:ext uri="{FF2B5EF4-FFF2-40B4-BE49-F238E27FC236}">
              <a16:creationId xmlns:a16="http://schemas.microsoft.com/office/drawing/2014/main" id="{DC1B0029-7030-44D7-8F70-85BF9250EA94}"/>
            </a:ext>
          </a:extLst>
        </xdr:cNvPr>
        <xdr:cNvGrpSpPr/>
      </xdr:nvGrpSpPr>
      <xdr:grpSpPr>
        <a:xfrm>
          <a:off x="5467350" y="1438275"/>
          <a:ext cx="152400" cy="657225"/>
          <a:chOff x="2692400" y="1054100"/>
          <a:chExt cx="155575" cy="650875"/>
        </a:xfrm>
      </xdr:grpSpPr>
      <xdr:cxnSp macro="">
        <xdr:nvCxnSpPr>
          <xdr:cNvPr id="53" name="Connecteur droit 52">
            <a:extLst>
              <a:ext uri="{FF2B5EF4-FFF2-40B4-BE49-F238E27FC236}">
                <a16:creationId xmlns:a16="http://schemas.microsoft.com/office/drawing/2014/main" id="{8C5E3340-E571-4F92-997E-074C8E3BA722}"/>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4" name="Connecteur droit 53">
            <a:extLst>
              <a:ext uri="{FF2B5EF4-FFF2-40B4-BE49-F238E27FC236}">
                <a16:creationId xmlns:a16="http://schemas.microsoft.com/office/drawing/2014/main" id="{04C06E89-8E07-4AE8-9367-9C85850D9FBA}"/>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Connecteur droit 54">
            <a:extLst>
              <a:ext uri="{FF2B5EF4-FFF2-40B4-BE49-F238E27FC236}">
                <a16:creationId xmlns:a16="http://schemas.microsoft.com/office/drawing/2014/main" id="{3D1C92AB-20CE-4C6D-98DD-03F5C406B16F}"/>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Connecteur droit 55">
            <a:extLst>
              <a:ext uri="{FF2B5EF4-FFF2-40B4-BE49-F238E27FC236}">
                <a16:creationId xmlns:a16="http://schemas.microsoft.com/office/drawing/2014/main" id="{1BFDBFB1-02D6-46B8-97B5-D197C5138272}"/>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2752725</xdr:colOff>
      <xdr:row>7</xdr:row>
      <xdr:rowOff>44450</xdr:rowOff>
    </xdr:from>
    <xdr:to>
      <xdr:col>4</xdr:col>
      <xdr:colOff>2905125</xdr:colOff>
      <xdr:row>10</xdr:row>
      <xdr:rowOff>152400</xdr:rowOff>
    </xdr:to>
    <xdr:grpSp>
      <xdr:nvGrpSpPr>
        <xdr:cNvPr id="57" name="Groupe 56">
          <a:extLst>
            <a:ext uri="{FF2B5EF4-FFF2-40B4-BE49-F238E27FC236}">
              <a16:creationId xmlns:a16="http://schemas.microsoft.com/office/drawing/2014/main" id="{E9299A0A-B7BB-460B-85BD-B1D57D2BFFC1}"/>
            </a:ext>
          </a:extLst>
        </xdr:cNvPr>
        <xdr:cNvGrpSpPr/>
      </xdr:nvGrpSpPr>
      <xdr:grpSpPr>
        <a:xfrm>
          <a:off x="6410325" y="1435100"/>
          <a:ext cx="152400" cy="660400"/>
          <a:chOff x="2692400" y="1054100"/>
          <a:chExt cx="155575" cy="650875"/>
        </a:xfrm>
      </xdr:grpSpPr>
      <xdr:cxnSp macro="">
        <xdr:nvCxnSpPr>
          <xdr:cNvPr id="58" name="Connecteur droit 57">
            <a:extLst>
              <a:ext uri="{FF2B5EF4-FFF2-40B4-BE49-F238E27FC236}">
                <a16:creationId xmlns:a16="http://schemas.microsoft.com/office/drawing/2014/main" id="{9F9306F3-33FB-48E6-8CA8-111F8E909FFD}"/>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9" name="Connecteur droit 58">
            <a:extLst>
              <a:ext uri="{FF2B5EF4-FFF2-40B4-BE49-F238E27FC236}">
                <a16:creationId xmlns:a16="http://schemas.microsoft.com/office/drawing/2014/main" id="{7DADF4E0-8D0A-4EEF-8804-54F7855B743E}"/>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 name="Connecteur droit 59">
            <a:extLst>
              <a:ext uri="{FF2B5EF4-FFF2-40B4-BE49-F238E27FC236}">
                <a16:creationId xmlns:a16="http://schemas.microsoft.com/office/drawing/2014/main" id="{DBF02810-0DE2-4F8F-B71A-03CB778B5CF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1" name="Connecteur droit 60">
            <a:extLst>
              <a:ext uri="{FF2B5EF4-FFF2-40B4-BE49-F238E27FC236}">
                <a16:creationId xmlns:a16="http://schemas.microsoft.com/office/drawing/2014/main" id="{8C8F3E65-E5FD-4721-A2B5-164BA732F8DB}"/>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3721100</xdr:colOff>
      <xdr:row>7</xdr:row>
      <xdr:rowOff>47625</xdr:rowOff>
    </xdr:from>
    <xdr:to>
      <xdr:col>4</xdr:col>
      <xdr:colOff>3873500</xdr:colOff>
      <xdr:row>10</xdr:row>
      <xdr:rowOff>152400</xdr:rowOff>
    </xdr:to>
    <xdr:grpSp>
      <xdr:nvGrpSpPr>
        <xdr:cNvPr id="62" name="Groupe 61">
          <a:extLst>
            <a:ext uri="{FF2B5EF4-FFF2-40B4-BE49-F238E27FC236}">
              <a16:creationId xmlns:a16="http://schemas.microsoft.com/office/drawing/2014/main" id="{B4BF1820-C8CB-4D49-BEDB-9641C4EFFF2A}"/>
            </a:ext>
          </a:extLst>
        </xdr:cNvPr>
        <xdr:cNvGrpSpPr/>
      </xdr:nvGrpSpPr>
      <xdr:grpSpPr>
        <a:xfrm>
          <a:off x="7378700" y="1438275"/>
          <a:ext cx="152400" cy="657225"/>
          <a:chOff x="2692400" y="1054100"/>
          <a:chExt cx="155575" cy="650875"/>
        </a:xfrm>
      </xdr:grpSpPr>
      <xdr:cxnSp macro="">
        <xdr:nvCxnSpPr>
          <xdr:cNvPr id="63" name="Connecteur droit 62">
            <a:extLst>
              <a:ext uri="{FF2B5EF4-FFF2-40B4-BE49-F238E27FC236}">
                <a16:creationId xmlns:a16="http://schemas.microsoft.com/office/drawing/2014/main" id="{C3E9BD88-B211-4B58-89B8-D785E91E55B3}"/>
              </a:ext>
            </a:extLst>
          </xdr:cNvPr>
          <xdr:cNvCxnSpPr/>
        </xdr:nvCxnSpPr>
        <xdr:spPr>
          <a:xfrm>
            <a:off x="2692400" y="1054100"/>
            <a:ext cx="1460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Connecteur droit 63">
            <a:extLst>
              <a:ext uri="{FF2B5EF4-FFF2-40B4-BE49-F238E27FC236}">
                <a16:creationId xmlns:a16="http://schemas.microsoft.com/office/drawing/2014/main" id="{19F9D8AE-A928-480C-8E3A-1068EBCA94D0}"/>
              </a:ext>
            </a:extLst>
          </xdr:cNvPr>
          <xdr:cNvCxnSpPr/>
        </xdr:nvCxnSpPr>
        <xdr:spPr>
          <a:xfrm>
            <a:off x="2695575" y="125412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5" name="Connecteur droit 64">
            <a:extLst>
              <a:ext uri="{FF2B5EF4-FFF2-40B4-BE49-F238E27FC236}">
                <a16:creationId xmlns:a16="http://schemas.microsoft.com/office/drawing/2014/main" id="{EB3B31F3-9489-4072-B802-BA7513C5C07A}"/>
              </a:ext>
            </a:extLst>
          </xdr:cNvPr>
          <xdr:cNvCxnSpPr/>
        </xdr:nvCxnSpPr>
        <xdr:spPr>
          <a:xfrm>
            <a:off x="2705100" y="1476375"/>
            <a:ext cx="14287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6" name="Connecteur droit 65">
            <a:extLst>
              <a:ext uri="{FF2B5EF4-FFF2-40B4-BE49-F238E27FC236}">
                <a16:creationId xmlns:a16="http://schemas.microsoft.com/office/drawing/2014/main" id="{8F297985-3EF0-44D3-B275-FD8702472560}"/>
              </a:ext>
            </a:extLst>
          </xdr:cNvPr>
          <xdr:cNvCxnSpPr/>
        </xdr:nvCxnSpPr>
        <xdr:spPr>
          <a:xfrm>
            <a:off x="2695575" y="1704975"/>
            <a:ext cx="1397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972800</xdr:colOff>
      <xdr:row>0</xdr:row>
      <xdr:rowOff>0</xdr:rowOff>
    </xdr:from>
    <xdr:to>
      <xdr:col>1</xdr:col>
      <xdr:colOff>2028088</xdr:colOff>
      <xdr:row>4</xdr:row>
      <xdr:rowOff>142865</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rot="2475742">
          <a:off x="1258550" y="0"/>
          <a:ext cx="1052113" cy="15081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upersilentrelesdents.com/" TargetMode="External"/><Relationship Id="rId1" Type="http://schemas.openxmlformats.org/officeDocument/2006/relationships/hyperlink" Target="https://cnesst.gouv.qc.ca/lutte-contre-le-harcelemen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aqcpe.com/wp-content/uploads/2022/02/Modele-de-politique-sur-le-harcelement-psychologique-et-la-civilite-en-milieu-de-travail.docx" TargetMode="External"/><Relationship Id="rId13" Type="http://schemas.openxmlformats.org/officeDocument/2006/relationships/hyperlink" Target="https://www.aqcpe.com/wp-content/uploads/2022/02/affiches_VF.pdf" TargetMode="External"/><Relationship Id="rId18" Type="http://schemas.openxmlformats.org/officeDocument/2006/relationships/drawing" Target="../drawings/drawing4.xml"/><Relationship Id="rId3" Type="http://schemas.openxmlformats.org/officeDocument/2006/relationships/hyperlink" Target="https://mcusercontent.com/1b509e9135330861690a6359e/files/9b41f195-6a26-b794-943b-f43a96b1c6c2/374_AQCPE_fiche_RH_2_v1.pdf" TargetMode="External"/><Relationship Id="rId7" Type="http://schemas.openxmlformats.org/officeDocument/2006/relationships/hyperlink" Target="http://www.dupersilentrelesdents.com/" TargetMode="External"/><Relationship Id="rId12" Type="http://schemas.openxmlformats.org/officeDocument/2006/relationships/hyperlink" Target="https://www.aqcpe.com/wp-content/uploads/2022/02/Echelle_du_harcelement_psychologique_VF.pdf" TargetMode="External"/><Relationship Id="rId17" Type="http://schemas.openxmlformats.org/officeDocument/2006/relationships/printerSettings" Target="../printerSettings/printerSettings4.bin"/><Relationship Id="rId2" Type="http://schemas.openxmlformats.org/officeDocument/2006/relationships/hyperlink" Target="https://mcusercontent.com/1b509e9135330861690a6359e/files/7b9e0ca9-89ae-eeb1-9c42-448310f70539/Flyer_1_comportements_derangeants.pdf" TargetMode="External"/><Relationship Id="rId16" Type="http://schemas.openxmlformats.org/officeDocument/2006/relationships/hyperlink" Target="https://dupersilentrelesdents.com/wp-content/uploads/2022/02/Les_roles_et_responsabilites_de_tous_web_v2.pdf" TargetMode="External"/><Relationship Id="rId1" Type="http://schemas.openxmlformats.org/officeDocument/2006/relationships/hyperlink" Target="https://www.aqcpe.com/wp-content/uploads/2021/10/Referentiel-du-gestionnaire.-Promotion-et-prevention-de-la-sante-et-securite-psychologiques-SSP_VF2309.pdf" TargetMode="External"/><Relationship Id="rId6" Type="http://schemas.openxmlformats.org/officeDocument/2006/relationships/hyperlink" Target="https://www.cnesst.gouv.qc.ca/fr/prevention-securite/milieu-travail-sain/harcelement-au-travail" TargetMode="External"/><Relationship Id="rId11" Type="http://schemas.openxmlformats.org/officeDocument/2006/relationships/hyperlink" Target="https://www.aqcpe.com/wp-content/uploads/2022/02/MODELE-DE-CODE-DE-CIVILITE-EN-MILIEU-DE-TRAVAIL.docx" TargetMode="External"/><Relationship Id="rId5" Type="http://schemas.openxmlformats.org/officeDocument/2006/relationships/hyperlink" Target="https://educaloi.qc.ca/capsules/cyberintimidation-les-gestes-interdits/" TargetMode="External"/><Relationship Id="rId15" Type="http://schemas.openxmlformats.org/officeDocument/2006/relationships/hyperlink" Target="https://www.aqcpe.com/wp-content/uploads/2022/02/Intervenir_face_a_une_situation_de_harcelement_psychologique_VF.pdf" TargetMode="External"/><Relationship Id="rId10" Type="http://schemas.openxmlformats.org/officeDocument/2006/relationships/hyperlink" Target="https://www.aqcpe.com/wp-content/uploads/2022/02/Les_roles_et_responsabilites_de_la_directionVF-1.pdf" TargetMode="External"/><Relationship Id="rId4" Type="http://schemas.openxmlformats.org/officeDocument/2006/relationships/hyperlink" Target="https://educaloi.qc.ca/capsules/le-harcelement-sexuel-au-travail/" TargetMode="External"/><Relationship Id="rId9" Type="http://schemas.openxmlformats.org/officeDocument/2006/relationships/hyperlink" Target="https://www.aqcpe.com/wp-content/uploads/2022/02/Les_roles_et_responsabilites_de_la_directionVF-1.pdf" TargetMode="External"/><Relationship Id="rId14" Type="http://schemas.openxmlformats.org/officeDocument/2006/relationships/hyperlink" Target="https://www.aqcpe.com/wp-content/uploads/2022/02/Reagir_face_a_une_situation_de_harcelement_psychologique_VF.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85"/>
  <sheetViews>
    <sheetView showGridLines="0" showRowColHeaders="0" tabSelected="1" zoomScaleNormal="100" workbookViewId="0">
      <selection activeCell="B12" sqref="B12:N12"/>
    </sheetView>
  </sheetViews>
  <sheetFormatPr baseColWidth="10" defaultColWidth="11.453125" defaultRowHeight="14.5" x14ac:dyDescent="0.35"/>
  <cols>
    <col min="1" max="1" width="11" customWidth="1"/>
  </cols>
  <sheetData>
    <row r="2" spans="2:16" ht="87.65" customHeight="1" x14ac:dyDescent="0.35">
      <c r="B2" s="102" t="s">
        <v>0</v>
      </c>
      <c r="C2" s="103"/>
      <c r="D2" s="103"/>
      <c r="E2" s="103"/>
      <c r="F2" s="103"/>
      <c r="G2" s="103"/>
      <c r="H2" s="103"/>
      <c r="I2" s="103"/>
      <c r="J2" s="103"/>
      <c r="K2" s="103"/>
      <c r="L2" s="103"/>
      <c r="M2" s="103"/>
      <c r="N2" s="103"/>
    </row>
    <row r="3" spans="2:16" ht="48.75" customHeight="1" x14ac:dyDescent="0.35">
      <c r="B3" s="30"/>
      <c r="C3" s="31"/>
      <c r="D3" s="31"/>
      <c r="E3" s="31"/>
      <c r="F3" s="31"/>
      <c r="G3" s="31"/>
      <c r="H3" s="31"/>
      <c r="I3" s="31"/>
      <c r="J3" s="31"/>
      <c r="K3" s="31"/>
      <c r="L3" s="31"/>
      <c r="M3" s="31"/>
      <c r="N3" s="31"/>
    </row>
    <row r="4" spans="2:16" ht="50.15" customHeight="1" x14ac:dyDescent="0.55000000000000004">
      <c r="B4" s="104" t="s">
        <v>154</v>
      </c>
      <c r="C4" s="104"/>
      <c r="D4" s="104"/>
      <c r="E4" s="104"/>
      <c r="F4" s="104"/>
      <c r="G4" s="104"/>
      <c r="H4" s="104"/>
      <c r="I4" s="104"/>
      <c r="J4" s="104"/>
      <c r="K4" s="104"/>
      <c r="L4" s="104"/>
      <c r="M4" s="104"/>
      <c r="N4" s="104"/>
      <c r="P4" s="12"/>
    </row>
    <row r="5" spans="2:16" x14ac:dyDescent="0.35">
      <c r="B5" s="104"/>
      <c r="C5" s="104"/>
      <c r="D5" s="104"/>
      <c r="E5" s="104"/>
      <c r="F5" s="104"/>
      <c r="G5" s="104"/>
      <c r="H5" s="104"/>
      <c r="I5" s="104"/>
      <c r="J5" s="104"/>
      <c r="K5" s="104"/>
      <c r="L5" s="104"/>
      <c r="M5" s="104"/>
      <c r="N5" s="104"/>
      <c r="P5" s="13"/>
    </row>
    <row r="6" spans="2:16" x14ac:dyDescent="0.35">
      <c r="B6" s="104"/>
      <c r="C6" s="104"/>
      <c r="D6" s="104"/>
      <c r="E6" s="104"/>
      <c r="F6" s="104"/>
      <c r="G6" s="104"/>
      <c r="H6" s="104"/>
      <c r="I6" s="104"/>
      <c r="J6" s="104"/>
      <c r="K6" s="104"/>
      <c r="L6" s="104"/>
      <c r="M6" s="104"/>
      <c r="N6" s="104"/>
      <c r="P6" s="13"/>
    </row>
    <row r="7" spans="2:16" x14ac:dyDescent="0.35">
      <c r="B7" s="104"/>
      <c r="C7" s="104"/>
      <c r="D7" s="104"/>
      <c r="E7" s="104"/>
      <c r="F7" s="104"/>
      <c r="G7" s="104"/>
      <c r="H7" s="104"/>
      <c r="I7" s="104"/>
      <c r="J7" s="104"/>
      <c r="K7" s="104"/>
      <c r="L7" s="104"/>
      <c r="M7" s="104"/>
      <c r="N7" s="104"/>
      <c r="P7" s="13"/>
    </row>
    <row r="8" spans="2:16" x14ac:dyDescent="0.35">
      <c r="B8" s="104"/>
      <c r="C8" s="104"/>
      <c r="D8" s="104"/>
      <c r="E8" s="104"/>
      <c r="F8" s="104"/>
      <c r="G8" s="104"/>
      <c r="H8" s="104"/>
      <c r="I8" s="104"/>
      <c r="J8" s="104"/>
      <c r="K8" s="104"/>
      <c r="L8" s="104"/>
      <c r="M8" s="104"/>
      <c r="N8" s="104"/>
      <c r="P8" s="13"/>
    </row>
    <row r="9" spans="2:16" ht="47.5" customHeight="1" x14ac:dyDescent="0.35">
      <c r="B9" s="104"/>
      <c r="C9" s="104"/>
      <c r="D9" s="104"/>
      <c r="E9" s="104"/>
      <c r="F9" s="104"/>
      <c r="G9" s="104"/>
      <c r="H9" s="104"/>
      <c r="I9" s="104"/>
      <c r="J9" s="104"/>
      <c r="K9" s="104"/>
      <c r="L9" s="104"/>
      <c r="M9" s="104"/>
      <c r="N9" s="104"/>
      <c r="P9" s="13"/>
    </row>
    <row r="10" spans="2:16" ht="86.15" customHeight="1" x14ac:dyDescent="0.35">
      <c r="B10" s="104"/>
      <c r="C10" s="104"/>
      <c r="D10" s="104"/>
      <c r="E10" s="104"/>
      <c r="F10" s="104"/>
      <c r="G10" s="104"/>
      <c r="H10" s="104"/>
      <c r="I10" s="104"/>
      <c r="J10" s="104"/>
      <c r="K10" s="104"/>
      <c r="L10" s="104"/>
      <c r="M10" s="104"/>
      <c r="N10" s="104"/>
      <c r="P10" s="13"/>
    </row>
    <row r="11" spans="2:16" ht="28.5" customHeight="1" x14ac:dyDescent="0.35">
      <c r="B11" s="104"/>
      <c r="C11" s="104"/>
      <c r="D11" s="104"/>
      <c r="E11" s="104"/>
      <c r="F11" s="104"/>
      <c r="G11" s="104"/>
      <c r="H11" s="104"/>
      <c r="I11" s="104"/>
      <c r="J11" s="104"/>
      <c r="K11" s="104"/>
      <c r="L11" s="104"/>
      <c r="M11" s="104"/>
      <c r="N11" s="104"/>
      <c r="P11" s="13"/>
    </row>
    <row r="12" spans="2:16" ht="18" customHeight="1" x14ac:dyDescent="0.35">
      <c r="B12" s="127" t="s">
        <v>155</v>
      </c>
      <c r="C12" s="127"/>
      <c r="D12" s="127"/>
      <c r="E12" s="127"/>
      <c r="F12" s="127"/>
      <c r="G12" s="127"/>
      <c r="H12" s="127"/>
      <c r="I12" s="127"/>
      <c r="J12" s="127"/>
      <c r="K12" s="127"/>
      <c r="L12" s="127"/>
      <c r="M12" s="127"/>
      <c r="N12" s="127"/>
      <c r="P12" s="13"/>
    </row>
    <row r="13" spans="2:16" ht="35.25" customHeight="1" x14ac:dyDescent="0.35">
      <c r="B13" s="106" t="s">
        <v>149</v>
      </c>
      <c r="C13" s="106"/>
      <c r="D13" s="106"/>
      <c r="E13" s="106"/>
      <c r="F13" s="106"/>
      <c r="G13" s="106"/>
      <c r="H13" s="106"/>
      <c r="I13" s="106"/>
      <c r="J13" s="106"/>
      <c r="K13" s="106"/>
      <c r="L13" s="106"/>
      <c r="M13" s="106"/>
      <c r="N13" s="106"/>
      <c r="P13" s="13"/>
    </row>
    <row r="14" spans="2:16" ht="39.75" customHeight="1" x14ac:dyDescent="0.35">
      <c r="B14" s="104" t="s">
        <v>1</v>
      </c>
      <c r="C14" s="104"/>
      <c r="D14" s="104"/>
      <c r="E14" s="104"/>
      <c r="F14" s="104"/>
      <c r="G14" s="104"/>
      <c r="H14" s="104"/>
      <c r="I14" s="104"/>
      <c r="J14" s="104"/>
      <c r="K14" s="104"/>
      <c r="L14" s="104"/>
      <c r="M14" s="104"/>
      <c r="N14" s="104"/>
      <c r="P14" s="13"/>
    </row>
    <row r="15" spans="2:16" ht="15" customHeight="1" x14ac:dyDescent="0.35">
      <c r="B15" s="104"/>
      <c r="C15" s="104"/>
      <c r="D15" s="104"/>
      <c r="E15" s="104"/>
      <c r="F15" s="104"/>
      <c r="G15" s="104"/>
      <c r="H15" s="104"/>
      <c r="I15" s="104"/>
      <c r="J15" s="104"/>
      <c r="K15" s="104"/>
      <c r="L15" s="104"/>
      <c r="M15" s="104"/>
      <c r="N15" s="104"/>
      <c r="P15" s="13"/>
    </row>
    <row r="16" spans="2:16" ht="15" customHeight="1" x14ac:dyDescent="0.35">
      <c r="B16" s="104"/>
      <c r="C16" s="104"/>
      <c r="D16" s="104"/>
      <c r="E16" s="104"/>
      <c r="F16" s="104"/>
      <c r="G16" s="104"/>
      <c r="H16" s="104"/>
      <c r="I16" s="104"/>
      <c r="J16" s="104"/>
      <c r="K16" s="104"/>
      <c r="L16" s="104"/>
      <c r="M16" s="104"/>
      <c r="N16" s="104"/>
      <c r="P16" s="13"/>
    </row>
    <row r="17" spans="2:16" ht="15" customHeight="1" x14ac:dyDescent="0.35">
      <c r="B17" s="104"/>
      <c r="C17" s="104"/>
      <c r="D17" s="104"/>
      <c r="E17" s="104"/>
      <c r="F17" s="104"/>
      <c r="G17" s="104"/>
      <c r="H17" s="104"/>
      <c r="I17" s="104"/>
      <c r="J17" s="104"/>
      <c r="K17" s="104"/>
      <c r="L17" s="104"/>
      <c r="M17" s="104"/>
      <c r="N17" s="104"/>
      <c r="P17" s="13"/>
    </row>
    <row r="18" spans="2:16" ht="15" customHeight="1" x14ac:dyDescent="0.35">
      <c r="B18" s="104"/>
      <c r="C18" s="104"/>
      <c r="D18" s="104"/>
      <c r="E18" s="104"/>
      <c r="F18" s="104"/>
      <c r="G18" s="104"/>
      <c r="H18" s="104"/>
      <c r="I18" s="104"/>
      <c r="J18" s="104"/>
      <c r="K18" s="104"/>
      <c r="L18" s="104"/>
      <c r="M18" s="104"/>
      <c r="N18" s="104"/>
      <c r="P18" s="13"/>
    </row>
    <row r="19" spans="2:16" ht="15" customHeight="1" x14ac:dyDescent="0.35">
      <c r="B19" s="104"/>
      <c r="C19" s="104"/>
      <c r="D19" s="104"/>
      <c r="E19" s="104"/>
      <c r="F19" s="104"/>
      <c r="G19" s="104"/>
      <c r="H19" s="104"/>
      <c r="I19" s="104"/>
      <c r="J19" s="104"/>
      <c r="K19" s="104"/>
      <c r="L19" s="104"/>
      <c r="M19" s="104"/>
      <c r="N19" s="104"/>
      <c r="P19" s="13"/>
    </row>
    <row r="20" spans="2:16" ht="15" hidden="1" customHeight="1" x14ac:dyDescent="0.35">
      <c r="B20" s="104"/>
      <c r="C20" s="104"/>
      <c r="D20" s="104"/>
      <c r="E20" s="104"/>
      <c r="F20" s="104"/>
      <c r="G20" s="104"/>
      <c r="H20" s="104"/>
      <c r="I20" s="104"/>
      <c r="J20" s="104"/>
      <c r="K20" s="104"/>
      <c r="L20" s="104"/>
      <c r="M20" s="104"/>
      <c r="N20" s="104"/>
      <c r="P20" s="13"/>
    </row>
    <row r="21" spans="2:16" ht="15" customHeight="1" x14ac:dyDescent="0.35">
      <c r="B21" s="37"/>
      <c r="C21" s="37"/>
      <c r="D21" s="37"/>
      <c r="E21" s="37"/>
      <c r="F21" s="37"/>
      <c r="G21" s="37"/>
      <c r="H21" s="37"/>
      <c r="I21" s="37"/>
      <c r="J21" s="37"/>
      <c r="K21" s="37"/>
      <c r="L21" s="37"/>
      <c r="M21" s="37"/>
      <c r="N21" s="37"/>
      <c r="P21" s="13"/>
    </row>
    <row r="22" spans="2:16" ht="15.5" x14ac:dyDescent="0.35">
      <c r="B22" s="32"/>
      <c r="C22" s="32"/>
      <c r="D22" s="32"/>
      <c r="E22" s="38" t="s">
        <v>2</v>
      </c>
      <c r="F22" s="107" t="s">
        <v>3</v>
      </c>
      <c r="G22" s="108"/>
      <c r="H22" s="108"/>
      <c r="I22" s="108"/>
      <c r="J22" s="109"/>
      <c r="K22" s="32"/>
      <c r="L22" s="32"/>
      <c r="M22" s="32"/>
      <c r="N22" s="32"/>
      <c r="P22" s="13"/>
    </row>
    <row r="23" spans="2:16" x14ac:dyDescent="0.35">
      <c r="B23" s="32"/>
      <c r="C23" s="32"/>
      <c r="D23" s="32"/>
      <c r="E23" s="32"/>
      <c r="F23" s="110" t="s">
        <v>4</v>
      </c>
      <c r="G23" s="111"/>
      <c r="H23" s="111"/>
      <c r="I23" s="111"/>
      <c r="J23" s="112"/>
      <c r="K23" s="32"/>
      <c r="L23" s="32"/>
      <c r="M23" s="32"/>
      <c r="N23" s="32"/>
      <c r="P23" s="14"/>
    </row>
    <row r="24" spans="2:16" ht="17.25" customHeight="1" x14ac:dyDescent="0.35">
      <c r="B24" s="32"/>
      <c r="C24" s="32"/>
      <c r="D24" s="32"/>
      <c r="E24" s="32"/>
      <c r="F24" s="113" t="s">
        <v>5</v>
      </c>
      <c r="G24" s="114"/>
      <c r="H24" s="114"/>
      <c r="I24" s="114"/>
      <c r="J24" s="115"/>
      <c r="K24" s="32"/>
      <c r="L24" s="32"/>
      <c r="M24" s="32"/>
      <c r="N24" s="32"/>
      <c r="P24" s="13"/>
    </row>
    <row r="25" spans="2:16" ht="6" customHeight="1" x14ac:dyDescent="0.35">
      <c r="B25" s="32"/>
      <c r="C25" s="32"/>
      <c r="D25" s="32"/>
      <c r="E25" s="32"/>
      <c r="F25" s="16"/>
      <c r="G25" s="16"/>
      <c r="H25" s="16"/>
      <c r="I25" s="16"/>
      <c r="J25" s="16"/>
      <c r="K25" s="32"/>
      <c r="L25" s="32"/>
      <c r="M25" s="32"/>
      <c r="N25" s="32"/>
      <c r="P25" s="13"/>
    </row>
    <row r="26" spans="2:16" x14ac:dyDescent="0.35">
      <c r="B26" s="32"/>
      <c r="C26" s="32"/>
      <c r="D26" s="32"/>
      <c r="E26" s="32"/>
      <c r="F26" s="116" t="s">
        <v>6</v>
      </c>
      <c r="G26" s="117"/>
      <c r="H26" s="117"/>
      <c r="I26" s="117"/>
      <c r="J26" s="39"/>
      <c r="K26" s="32"/>
      <c r="L26" s="32"/>
      <c r="M26" s="32"/>
      <c r="N26" s="32"/>
      <c r="P26" s="13"/>
    </row>
    <row r="27" spans="2:16" x14ac:dyDescent="0.35">
      <c r="B27" s="32"/>
      <c r="C27" s="32"/>
      <c r="D27" s="32"/>
      <c r="E27" s="32"/>
      <c r="F27" s="118" t="s">
        <v>7</v>
      </c>
      <c r="G27" s="119"/>
      <c r="H27" s="119"/>
      <c r="I27" s="119"/>
      <c r="J27" s="120"/>
      <c r="K27" s="32"/>
      <c r="L27" s="32"/>
      <c r="M27" s="32"/>
      <c r="N27" s="32"/>
      <c r="P27" s="13"/>
    </row>
    <row r="28" spans="2:16" ht="32.25" customHeight="1" x14ac:dyDescent="0.35">
      <c r="B28" s="32"/>
      <c r="C28" s="32"/>
      <c r="D28" s="32"/>
      <c r="E28" s="32"/>
      <c r="F28" s="121" t="s">
        <v>8</v>
      </c>
      <c r="G28" s="122"/>
      <c r="H28" s="122"/>
      <c r="I28" s="122"/>
      <c r="J28" s="123"/>
      <c r="K28" s="32"/>
      <c r="L28" s="32"/>
      <c r="M28" s="32"/>
      <c r="N28" s="32"/>
      <c r="P28" s="13"/>
    </row>
    <row r="29" spans="2:16" ht="6" customHeight="1" x14ac:dyDescent="0.35">
      <c r="B29" s="32"/>
      <c r="C29" s="32"/>
      <c r="D29" s="32"/>
      <c r="E29" s="32"/>
      <c r="F29" s="16"/>
      <c r="G29" s="16"/>
      <c r="H29" s="16"/>
      <c r="I29" s="16"/>
      <c r="J29" s="16"/>
      <c r="K29" s="32"/>
      <c r="L29" s="32"/>
      <c r="M29" s="32"/>
      <c r="N29" s="32"/>
      <c r="P29" s="13"/>
    </row>
    <row r="30" spans="2:16" x14ac:dyDescent="0.35">
      <c r="B30" s="32"/>
      <c r="C30" s="32"/>
      <c r="D30" s="32"/>
      <c r="E30" s="32"/>
      <c r="F30" s="124" t="s">
        <v>9</v>
      </c>
      <c r="G30" s="125"/>
      <c r="H30" s="125"/>
      <c r="I30" s="125"/>
      <c r="J30" s="126"/>
      <c r="K30" s="32"/>
      <c r="L30" s="32"/>
      <c r="M30" s="32"/>
      <c r="N30" s="32"/>
      <c r="P30" s="13"/>
    </row>
    <row r="31" spans="2:16" x14ac:dyDescent="0.35">
      <c r="B31" s="32"/>
      <c r="C31" s="32"/>
      <c r="D31" s="32"/>
      <c r="E31" s="32"/>
      <c r="F31" s="128" t="s">
        <v>10</v>
      </c>
      <c r="G31" s="129"/>
      <c r="H31" s="129"/>
      <c r="I31" s="129"/>
      <c r="J31" s="130"/>
      <c r="K31" s="32"/>
      <c r="L31" s="32"/>
      <c r="M31" s="32"/>
      <c r="N31" s="32"/>
      <c r="P31" s="13"/>
    </row>
    <row r="32" spans="2:16" ht="33" customHeight="1" x14ac:dyDescent="0.35">
      <c r="B32" s="32"/>
      <c r="C32" s="32"/>
      <c r="D32" s="32"/>
      <c r="E32" s="32"/>
      <c r="F32" s="131" t="s">
        <v>11</v>
      </c>
      <c r="G32" s="132"/>
      <c r="H32" s="132"/>
      <c r="I32" s="132"/>
      <c r="J32" s="133"/>
      <c r="K32" s="32"/>
      <c r="L32" s="32"/>
      <c r="M32" s="32"/>
      <c r="N32" s="32"/>
      <c r="P32" s="13"/>
    </row>
    <row r="33" spans="2:16" x14ac:dyDescent="0.35">
      <c r="B33" s="32"/>
      <c r="C33" s="32"/>
      <c r="D33" s="32"/>
      <c r="E33" s="32"/>
      <c r="F33" s="16"/>
      <c r="G33" s="16"/>
      <c r="H33" s="16"/>
      <c r="I33" s="16"/>
      <c r="J33" s="16"/>
      <c r="K33" s="32"/>
      <c r="L33" s="32"/>
      <c r="M33" s="32"/>
      <c r="N33" s="32"/>
      <c r="P33" s="13"/>
    </row>
    <row r="34" spans="2:16" ht="83.5" customHeight="1" x14ac:dyDescent="0.35">
      <c r="B34" s="105" t="s">
        <v>12</v>
      </c>
      <c r="C34" s="105"/>
      <c r="D34" s="105"/>
      <c r="E34" s="105"/>
      <c r="F34" s="105"/>
      <c r="G34" s="105"/>
      <c r="H34" s="105"/>
      <c r="I34" s="105"/>
      <c r="J34" s="105"/>
      <c r="K34" s="105"/>
      <c r="L34" s="105"/>
      <c r="M34" s="105"/>
      <c r="N34" s="105"/>
      <c r="P34" s="13"/>
    </row>
    <row r="35" spans="2:16" ht="66.75" customHeight="1" x14ac:dyDescent="0.35">
      <c r="B35" s="99"/>
      <c r="C35" s="99"/>
      <c r="D35" s="99"/>
      <c r="E35" s="99"/>
      <c r="F35" s="99"/>
      <c r="G35" s="99"/>
      <c r="H35" s="99"/>
      <c r="I35" s="99"/>
      <c r="J35" s="99"/>
      <c r="K35" s="99"/>
      <c r="L35" s="99"/>
      <c r="M35" s="99"/>
      <c r="N35" s="99"/>
      <c r="P35" s="13"/>
    </row>
    <row r="36" spans="2:16" ht="32.25" customHeight="1" x14ac:dyDescent="0.35">
      <c r="C36" s="101" t="s">
        <v>13</v>
      </c>
      <c r="D36" s="101"/>
      <c r="E36" s="101"/>
      <c r="F36" s="101"/>
      <c r="G36" s="101"/>
      <c r="H36" s="100" t="s">
        <v>168</v>
      </c>
      <c r="I36" s="100"/>
      <c r="J36" s="100"/>
      <c r="K36" s="100"/>
      <c r="L36" s="100"/>
      <c r="M36" s="100"/>
      <c r="N36" s="100"/>
      <c r="P36" s="11"/>
    </row>
    <row r="37" spans="2:16" x14ac:dyDescent="0.35">
      <c r="P37" s="13"/>
    </row>
    <row r="38" spans="2:16" x14ac:dyDescent="0.35">
      <c r="P38" s="13"/>
    </row>
    <row r="39" spans="2:16" x14ac:dyDescent="0.35">
      <c r="P39" s="13"/>
    </row>
    <row r="40" spans="2:16" x14ac:dyDescent="0.35">
      <c r="P40" s="15"/>
    </row>
    <row r="83" spans="2:6" x14ac:dyDescent="0.35">
      <c r="B83" s="4"/>
    </row>
    <row r="85" spans="2:6" x14ac:dyDescent="0.35">
      <c r="F85" s="17"/>
    </row>
  </sheetData>
  <sheetProtection sheet="1" objects="1" scenarios="1"/>
  <mergeCells count="17">
    <mergeCell ref="F32:J32"/>
    <mergeCell ref="H36:N36"/>
    <mergeCell ref="C36:G36"/>
    <mergeCell ref="B2:N2"/>
    <mergeCell ref="B4:N11"/>
    <mergeCell ref="B14:N20"/>
    <mergeCell ref="B34:N34"/>
    <mergeCell ref="B13:N13"/>
    <mergeCell ref="F22:J22"/>
    <mergeCell ref="F23:J23"/>
    <mergeCell ref="F24:J24"/>
    <mergeCell ref="F26:I26"/>
    <mergeCell ref="F27:J27"/>
    <mergeCell ref="F28:J28"/>
    <mergeCell ref="F30:J30"/>
    <mergeCell ref="B12:N12"/>
    <mergeCell ref="F31:J31"/>
  </mergeCells>
  <hyperlinks>
    <hyperlink ref="H36" r:id="rId1" display="Programme visant la lutte contre le harcèlement psychologique ou sexuel dans les milieux de travail :" xr:uid="{00000000-0004-0000-0000-000000000000}"/>
    <hyperlink ref="B12:N12" r:id="rId2" display="Du persil entre les dents" xr:uid="{00000000-0004-0000-0000-000001000000}"/>
  </hyperlinks>
  <pageMargins left="0.7" right="0.7" top="0.75" bottom="0.75" header="0.3" footer="0.3"/>
  <pageSetup scale="52"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G33"/>
  <sheetViews>
    <sheetView showGridLines="0" showRowColHeaders="0" showRuler="0" zoomScaleNormal="100" workbookViewId="0">
      <selection activeCell="B17" sqref="B17"/>
    </sheetView>
  </sheetViews>
  <sheetFormatPr baseColWidth="10" defaultColWidth="10.81640625" defaultRowHeight="15.5" x14ac:dyDescent="0.45"/>
  <cols>
    <col min="1" max="1" width="22.7265625" style="22" customWidth="1"/>
    <col min="2" max="2" width="43.54296875" style="22" customWidth="1"/>
    <col min="3" max="3" width="10.81640625" style="22"/>
    <col min="4" max="4" width="3.81640625" style="84" hidden="1" customWidth="1"/>
    <col min="5" max="5" width="52.81640625" style="22" customWidth="1"/>
    <col min="6" max="16384" width="10.81640625" style="22"/>
  </cols>
  <sheetData>
    <row r="1" spans="2:7" ht="22.5" x14ac:dyDescent="0.45">
      <c r="B1" s="136" t="s">
        <v>14</v>
      </c>
      <c r="C1" s="136"/>
      <c r="D1" s="136"/>
      <c r="E1" s="136"/>
      <c r="F1" s="21"/>
      <c r="G1" s="21"/>
    </row>
    <row r="3" spans="2:7" ht="25" x14ac:dyDescent="0.45">
      <c r="B3" s="36" t="s">
        <v>15</v>
      </c>
    </row>
    <row r="4" spans="2:7" ht="42.75" customHeight="1" x14ac:dyDescent="0.45">
      <c r="B4" s="135" t="s">
        <v>16</v>
      </c>
      <c r="C4" s="135"/>
      <c r="D4" s="135"/>
      <c r="E4" s="135"/>
      <c r="F4" s="23"/>
      <c r="G4" s="23"/>
    </row>
    <row r="5" spans="2:7" ht="36.75" customHeight="1" x14ac:dyDescent="0.45">
      <c r="B5" s="134" t="s">
        <v>17</v>
      </c>
      <c r="C5" s="134"/>
      <c r="D5" s="134"/>
      <c r="E5" s="134"/>
      <c r="F5" s="24"/>
      <c r="G5" s="24"/>
    </row>
    <row r="6" spans="2:7" ht="32.15" customHeight="1" x14ac:dyDescent="0.45">
      <c r="B6" s="23"/>
      <c r="C6" s="96" t="s">
        <v>156</v>
      </c>
      <c r="E6" s="25" t="s">
        <v>18</v>
      </c>
    </row>
    <row r="7" spans="2:7" ht="36.75" customHeight="1" x14ac:dyDescent="0.45">
      <c r="B7" s="28" t="s">
        <v>19</v>
      </c>
      <c r="C7" s="26"/>
      <c r="D7" s="84" t="str">
        <f>IF(C7="","",IF(C7="Oui",2,0))</f>
        <v/>
      </c>
      <c r="E7" s="27"/>
    </row>
    <row r="8" spans="2:7" ht="36.75" customHeight="1" x14ac:dyDescent="0.45">
      <c r="B8" s="28" t="s">
        <v>21</v>
      </c>
      <c r="C8" s="26"/>
      <c r="D8" s="84" t="str">
        <f>IF(C8="","",IF(C8="Oui",2,0))</f>
        <v/>
      </c>
      <c r="E8" s="27"/>
    </row>
    <row r="9" spans="2:7" ht="36.75" customHeight="1" x14ac:dyDescent="0.45">
      <c r="B9" s="28" t="s">
        <v>22</v>
      </c>
      <c r="C9" s="26"/>
      <c r="D9" s="84" t="str">
        <f>IF(C9="","",IF(C9="Oui",2,0))</f>
        <v/>
      </c>
      <c r="E9" s="27"/>
    </row>
    <row r="10" spans="2:7" ht="36.75" customHeight="1" x14ac:dyDescent="0.45">
      <c r="B10" s="28" t="s">
        <v>24</v>
      </c>
      <c r="C10" s="26"/>
      <c r="D10" s="84" t="str">
        <f>IF(C10="","",IF(C10="Oui",2,0))</f>
        <v/>
      </c>
      <c r="E10" s="27"/>
    </row>
    <row r="11" spans="2:7" ht="36.75" customHeight="1" x14ac:dyDescent="0.45">
      <c r="B11" s="28" t="s">
        <v>25</v>
      </c>
      <c r="C11" s="26"/>
      <c r="D11" s="84" t="str">
        <f>IF(C11="","",IF(C11="Oui",1,0))</f>
        <v/>
      </c>
      <c r="E11" s="27"/>
    </row>
    <row r="12" spans="2:7" ht="36.75" customHeight="1" x14ac:dyDescent="0.45">
      <c r="B12" s="28" t="s">
        <v>26</v>
      </c>
      <c r="C12" s="26"/>
      <c r="D12" s="84" t="str">
        <f>IF(C12="","",IF(C12="Oui",2,0))</f>
        <v/>
      </c>
      <c r="E12" s="27"/>
    </row>
    <row r="13" spans="2:7" ht="36.75" customHeight="1" x14ac:dyDescent="0.45">
      <c r="B13" s="28" t="s">
        <v>27</v>
      </c>
      <c r="C13" s="26"/>
      <c r="D13" s="84" t="str">
        <f>IF(C13="","",IF(C13="Oui",1,0))</f>
        <v/>
      </c>
      <c r="E13" s="27"/>
    </row>
    <row r="14" spans="2:7" ht="36.75" customHeight="1" x14ac:dyDescent="0.45">
      <c r="B14" s="28" t="s">
        <v>28</v>
      </c>
      <c r="C14" s="26"/>
      <c r="D14" s="84" t="str">
        <f>IF(C14="","",IF(C14="Oui",1,0))</f>
        <v/>
      </c>
      <c r="E14" s="27"/>
    </row>
    <row r="15" spans="2:7" ht="64.5" customHeight="1" x14ac:dyDescent="0.45">
      <c r="B15" s="28" t="s">
        <v>29</v>
      </c>
      <c r="C15" s="26"/>
      <c r="D15" s="84" t="str">
        <f>IF(C15="","",IF(C15="Oui",2,0))</f>
        <v/>
      </c>
      <c r="E15" s="27"/>
    </row>
    <row r="16" spans="2:7" ht="36.75" customHeight="1" x14ac:dyDescent="0.45">
      <c r="B16" s="28" t="s">
        <v>30</v>
      </c>
      <c r="C16" s="26"/>
      <c r="D16" s="84" t="str">
        <f>IF(C16="","",IF(C16="Oui",2,0))</f>
        <v/>
      </c>
      <c r="E16" s="27"/>
    </row>
    <row r="17" spans="2:5" ht="36.75" customHeight="1" x14ac:dyDescent="0.45">
      <c r="B17" s="28" t="s">
        <v>31</v>
      </c>
      <c r="C17" s="26"/>
      <c r="D17" s="84" t="str">
        <f>IF(C17="","",IF(C17="Oui",1,0))</f>
        <v/>
      </c>
      <c r="E17" s="27"/>
    </row>
    <row r="18" spans="2:5" ht="36.75" customHeight="1" x14ac:dyDescent="0.45">
      <c r="B18" s="28" t="s">
        <v>32</v>
      </c>
      <c r="C18" s="26"/>
      <c r="D18" s="84" t="str">
        <f>IF(C18="","",IF(C18="Oui",1,0))</f>
        <v/>
      </c>
      <c r="E18" s="27"/>
    </row>
    <row r="19" spans="2:5" x14ac:dyDescent="0.45">
      <c r="D19" s="86" t="str">
        <f>IF(OR(D7="",D8="",D9="",D10="",D11="",D12="",D13="",D14="",D15="",D16="",D17="",D18=""),"",SUM(D7:D18)/19)</f>
        <v/>
      </c>
    </row>
    <row r="20" spans="2:5" ht="69.650000000000006" customHeight="1" x14ac:dyDescent="0.45"/>
    <row r="21" spans="2:5" ht="25" x14ac:dyDescent="0.45">
      <c r="B21" s="138" t="s">
        <v>33</v>
      </c>
      <c r="C21" s="138"/>
      <c r="D21" s="138"/>
      <c r="E21" s="138"/>
    </row>
    <row r="22" spans="2:5" ht="60.65" customHeight="1" x14ac:dyDescent="0.45">
      <c r="B22" s="135" t="s">
        <v>34</v>
      </c>
      <c r="C22" s="137"/>
      <c r="D22" s="137"/>
      <c r="E22" s="137"/>
    </row>
    <row r="23" spans="2:5" ht="42" customHeight="1" x14ac:dyDescent="0.45">
      <c r="B23" s="134" t="s">
        <v>153</v>
      </c>
      <c r="C23" s="134"/>
      <c r="D23" s="134"/>
      <c r="E23" s="134"/>
    </row>
    <row r="24" spans="2:5" ht="23.25" customHeight="1" x14ac:dyDescent="0.45">
      <c r="C24" s="96" t="s">
        <v>156</v>
      </c>
      <c r="E24" s="25" t="s">
        <v>18</v>
      </c>
    </row>
    <row r="25" spans="2:5" ht="36.75" customHeight="1" x14ac:dyDescent="0.45">
      <c r="B25" s="28" t="s">
        <v>35</v>
      </c>
      <c r="C25" s="26"/>
      <c r="D25" s="84" t="str">
        <f>IF(C25="","",IF(C25="Oui",2,0))</f>
        <v/>
      </c>
      <c r="E25" s="27"/>
    </row>
    <row r="26" spans="2:5" ht="36.75" customHeight="1" x14ac:dyDescent="0.45">
      <c r="B26" s="28" t="s">
        <v>36</v>
      </c>
      <c r="C26" s="26"/>
      <c r="D26" s="84" t="str">
        <f>IF(C26="","",IF(C26="Oui",1,0))</f>
        <v/>
      </c>
      <c r="E26" s="27"/>
    </row>
    <row r="27" spans="2:5" ht="36.75" customHeight="1" x14ac:dyDescent="0.45">
      <c r="B27" s="28" t="s">
        <v>37</v>
      </c>
      <c r="C27" s="26"/>
      <c r="D27" s="84" t="str">
        <f>IF(C27="","",IF(C27="Oui",2,0))</f>
        <v/>
      </c>
      <c r="E27" s="27"/>
    </row>
    <row r="28" spans="2:5" ht="36.75" customHeight="1" x14ac:dyDescent="0.45">
      <c r="B28" s="28" t="s">
        <v>38</v>
      </c>
      <c r="C28" s="26"/>
      <c r="D28" s="84" t="str">
        <f>IF(C28="","",IF(C28="Oui",2,0))</f>
        <v/>
      </c>
      <c r="E28" s="27"/>
    </row>
    <row r="29" spans="2:5" ht="36.75" customHeight="1" x14ac:dyDescent="0.45">
      <c r="B29" s="28" t="s">
        <v>39</v>
      </c>
      <c r="C29" s="26"/>
      <c r="D29" s="84" t="str">
        <f>IF(C29="","",IF(C29="Oui",1,0))</f>
        <v/>
      </c>
      <c r="E29" s="27"/>
    </row>
    <row r="30" spans="2:5" ht="36.75" customHeight="1" x14ac:dyDescent="0.45">
      <c r="B30" s="28" t="s">
        <v>40</v>
      </c>
      <c r="C30" s="26"/>
      <c r="D30" s="84" t="str">
        <f>IF(C30="","",IF(C30="Oui",1,0))</f>
        <v/>
      </c>
      <c r="E30" s="27"/>
    </row>
    <row r="31" spans="2:5" ht="36.75" customHeight="1" x14ac:dyDescent="0.45">
      <c r="B31" s="28" t="s">
        <v>41</v>
      </c>
      <c r="C31" s="26"/>
      <c r="D31" s="84" t="str">
        <f>IF(C31="","",IF(C31="Oui",2,0))</f>
        <v/>
      </c>
      <c r="E31" s="27"/>
    </row>
    <row r="32" spans="2:5" ht="36.75" customHeight="1" x14ac:dyDescent="0.45">
      <c r="B32" s="28" t="s">
        <v>42</v>
      </c>
      <c r="C32" s="26"/>
      <c r="D32" s="84" t="str">
        <f>IF(C32="","",IF(C32="Oui",2,0))</f>
        <v/>
      </c>
      <c r="E32" s="27"/>
    </row>
    <row r="33" spans="4:4" x14ac:dyDescent="0.45">
      <c r="D33" s="85" t="str">
        <f>IF(OR(D25="",D26="",D27="",D28="",D29="",D30="",D31="",D32=""),"",SUM(D25:D32)/13)</f>
        <v/>
      </c>
    </row>
  </sheetData>
  <sheetProtection sheet="1" objects="1" scenarios="1"/>
  <protectedRanges>
    <protectedRange sqref="E7:E18 E25:E32" name="Plage2"/>
    <protectedRange sqref="C25:C32 C7:C18" name="réponses 2"/>
  </protectedRanges>
  <mergeCells count="6">
    <mergeCell ref="B23:E23"/>
    <mergeCell ref="B4:E4"/>
    <mergeCell ref="B5:E5"/>
    <mergeCell ref="B1:E1"/>
    <mergeCell ref="B22:E22"/>
    <mergeCell ref="B21:E21"/>
  </mergeCells>
  <conditionalFormatting sqref="C2:C3 C25:C1048576 C7:C20">
    <cfRule type="cellIs" dxfId="9" priority="1" operator="equal">
      <formula>"Non"</formula>
    </cfRule>
    <cfRule type="cellIs" dxfId="8" priority="2" operator="equal">
      <formula>"Oui"</formula>
    </cfRule>
  </conditionalFormatting>
  <pageMargins left="0.70866141732283472" right="0.70866141732283472" top="0.74803149606299213" bottom="0.74803149606299213" header="0.31496062992125984" footer="0.31496062992125984"/>
  <pageSetup scale="59" fitToHeight="0" orientation="portrait" r:id="rId1"/>
  <headerFooter>
    <oddFooter>&amp;CPage &amp;P&amp;R&amp;D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Liste!$A$1:$A$2</xm:f>
          </x14:formula1>
          <xm:sqref>C25:C32 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63"/>
  <sheetViews>
    <sheetView showGridLines="0" showRowColHeaders="0" showRuler="0" zoomScaleNormal="100" workbookViewId="0">
      <selection activeCell="C11" sqref="C11"/>
    </sheetView>
  </sheetViews>
  <sheetFormatPr baseColWidth="10" defaultColWidth="10.81640625" defaultRowHeight="15.5" x14ac:dyDescent="0.45"/>
  <cols>
    <col min="1" max="1" width="19.54296875" style="22" customWidth="1"/>
    <col min="2" max="2" width="52.81640625" style="22" customWidth="1"/>
    <col min="3" max="3" width="10.81640625" style="22"/>
    <col min="4" max="4" width="3.81640625" style="84" hidden="1" customWidth="1"/>
    <col min="5" max="5" width="67.81640625" style="22" customWidth="1"/>
    <col min="6" max="16384" width="10.81640625" style="22"/>
  </cols>
  <sheetData>
    <row r="1" spans="2:7" ht="22.5" x14ac:dyDescent="0.45">
      <c r="B1" s="136" t="s">
        <v>43</v>
      </c>
      <c r="C1" s="136"/>
      <c r="D1" s="136"/>
      <c r="E1" s="136"/>
      <c r="F1" s="21"/>
      <c r="G1" s="21"/>
    </row>
    <row r="2" spans="2:7" ht="43.5" customHeight="1" x14ac:dyDescent="0.45">
      <c r="B2" s="139" t="s">
        <v>152</v>
      </c>
      <c r="C2" s="140"/>
      <c r="D2" s="140"/>
      <c r="E2" s="140"/>
    </row>
    <row r="3" spans="2:7" ht="88.5" customHeight="1" x14ac:dyDescent="0.45">
      <c r="B3" s="141" t="s">
        <v>148</v>
      </c>
      <c r="C3" s="142"/>
      <c r="D3" s="142"/>
      <c r="E3" s="142"/>
    </row>
    <row r="4" spans="2:7" ht="27.75" customHeight="1" x14ac:dyDescent="0.45">
      <c r="B4" s="135" t="s">
        <v>147</v>
      </c>
      <c r="C4" s="137"/>
      <c r="D4" s="137"/>
      <c r="E4" s="137"/>
    </row>
    <row r="5" spans="2:7" ht="30.65" customHeight="1" x14ac:dyDescent="0.45">
      <c r="B5" s="34"/>
      <c r="C5" s="35"/>
      <c r="D5" s="87"/>
      <c r="E5" s="35"/>
    </row>
    <row r="6" spans="2:7" ht="28.5" customHeight="1" x14ac:dyDescent="0.45">
      <c r="B6" s="34"/>
      <c r="C6" s="35"/>
      <c r="D6" s="87"/>
      <c r="E6" s="35"/>
    </row>
    <row r="7" spans="2:7" ht="33" customHeight="1" x14ac:dyDescent="0.45">
      <c r="B7" s="138" t="s">
        <v>44</v>
      </c>
      <c r="C7" s="144"/>
      <c r="D7" s="144"/>
      <c r="E7" s="144"/>
    </row>
    <row r="8" spans="2:7" ht="37" customHeight="1" x14ac:dyDescent="0.45">
      <c r="B8" s="135" t="s">
        <v>45</v>
      </c>
      <c r="C8" s="135"/>
      <c r="D8" s="135"/>
      <c r="E8" s="135"/>
      <c r="F8" s="23"/>
      <c r="G8" s="23"/>
    </row>
    <row r="9" spans="2:7" ht="33.65" customHeight="1" x14ac:dyDescent="0.45">
      <c r="B9" s="145" t="s">
        <v>46</v>
      </c>
      <c r="C9" s="145"/>
      <c r="D9" s="145"/>
      <c r="E9" s="145"/>
      <c r="F9" s="24"/>
      <c r="G9" s="24"/>
    </row>
    <row r="10" spans="2:7" x14ac:dyDescent="0.45">
      <c r="B10" s="23"/>
      <c r="C10" s="96" t="s">
        <v>156</v>
      </c>
      <c r="D10" s="97"/>
      <c r="E10" s="98" t="s">
        <v>18</v>
      </c>
    </row>
    <row r="11" spans="2:7" ht="36.75" customHeight="1" x14ac:dyDescent="0.45">
      <c r="B11" s="28" t="s">
        <v>47</v>
      </c>
      <c r="C11" s="29"/>
      <c r="D11" s="95" t="str">
        <f>IF(C11="","",IF(C11="Oui",2,0))</f>
        <v/>
      </c>
      <c r="E11" s="27"/>
    </row>
    <row r="12" spans="2:7" ht="36.75" customHeight="1" x14ac:dyDescent="0.45">
      <c r="B12" s="28" t="s">
        <v>48</v>
      </c>
      <c r="C12" s="93"/>
      <c r="D12" s="84" t="str">
        <f>IF(C12="","",IF(C12="Oui",2,0))</f>
        <v/>
      </c>
      <c r="E12" s="94"/>
    </row>
    <row r="13" spans="2:7" ht="36.75" customHeight="1" x14ac:dyDescent="0.45">
      <c r="B13" s="28" t="s">
        <v>49</v>
      </c>
      <c r="C13" s="29"/>
      <c r="D13" s="84" t="str">
        <f>IF(C13="","",IF(C13="Oui",1,0))</f>
        <v/>
      </c>
      <c r="E13" s="27"/>
    </row>
    <row r="14" spans="2:7" ht="36.75" customHeight="1" x14ac:dyDescent="0.45">
      <c r="B14" s="28" t="s">
        <v>50</v>
      </c>
      <c r="C14" s="29"/>
      <c r="D14" s="84" t="str">
        <f>IF(C14="","",IF(C14="Oui",1,0))</f>
        <v/>
      </c>
      <c r="E14" s="27"/>
    </row>
    <row r="15" spans="2:7" ht="36.75" customHeight="1" x14ac:dyDescent="0.45">
      <c r="B15" s="28" t="s">
        <v>51</v>
      </c>
      <c r="C15" s="29"/>
      <c r="D15" s="84" t="str">
        <f>IF(C15="","",IF(C15="Oui",1,0))</f>
        <v/>
      </c>
      <c r="E15" s="27"/>
    </row>
    <row r="16" spans="2:7" ht="36.75" customHeight="1" x14ac:dyDescent="0.45">
      <c r="B16" s="28" t="s">
        <v>52</v>
      </c>
      <c r="C16" s="29"/>
      <c r="D16" s="84" t="str">
        <f>IF(C16="","",IF(C16="Oui",1,0))</f>
        <v/>
      </c>
      <c r="E16" s="27"/>
    </row>
    <row r="17" spans="2:5" ht="36.75" customHeight="1" x14ac:dyDescent="0.45">
      <c r="B17" s="28" t="s">
        <v>53</v>
      </c>
      <c r="C17" s="29"/>
      <c r="D17" s="84" t="str">
        <f>IF(C17="","",IF(C17="Oui",2,0))</f>
        <v/>
      </c>
      <c r="E17" s="27"/>
    </row>
    <row r="18" spans="2:5" x14ac:dyDescent="0.45">
      <c r="D18" s="85" t="str">
        <f>IF(OR(D11="",D12="",D13="",D14="",D15="",D16="",D17=""),"",SUM(D11:D17)/10)</f>
        <v/>
      </c>
    </row>
    <row r="19" spans="2:5" x14ac:dyDescent="0.45">
      <c r="D19" s="85"/>
    </row>
    <row r="20" spans="2:5" ht="19" customHeight="1" x14ac:dyDescent="0.45"/>
    <row r="21" spans="2:5" ht="25.5" customHeight="1" x14ac:dyDescent="0.45">
      <c r="B21" s="40" t="s">
        <v>54</v>
      </c>
    </row>
    <row r="22" spans="2:5" ht="19.5" customHeight="1" x14ac:dyDescent="0.45">
      <c r="B22" s="135" t="s">
        <v>55</v>
      </c>
      <c r="C22" s="135"/>
      <c r="D22" s="135"/>
      <c r="E22" s="135"/>
    </row>
    <row r="23" spans="2:5" ht="25" customHeight="1" x14ac:dyDescent="0.55000000000000004">
      <c r="B23" s="146" t="s">
        <v>56</v>
      </c>
      <c r="C23" s="146"/>
      <c r="D23" s="146"/>
      <c r="E23" s="146"/>
    </row>
    <row r="24" spans="2:5" ht="28" customHeight="1" x14ac:dyDescent="0.45">
      <c r="C24" s="96" t="s">
        <v>156</v>
      </c>
      <c r="E24" s="25" t="s">
        <v>18</v>
      </c>
    </row>
    <row r="25" spans="2:5" ht="36.75" customHeight="1" x14ac:dyDescent="0.45">
      <c r="B25" s="28" t="s">
        <v>57</v>
      </c>
      <c r="C25" s="29"/>
      <c r="D25" s="84" t="str">
        <f>IF(C25="","",IF(C25="Oui",2,0))</f>
        <v/>
      </c>
      <c r="E25" s="27"/>
    </row>
    <row r="26" spans="2:5" ht="36.75" customHeight="1" x14ac:dyDescent="0.45">
      <c r="B26" s="28" t="s">
        <v>58</v>
      </c>
      <c r="C26" s="29"/>
      <c r="D26" s="84" t="str">
        <f>IF(C26="","",IF(C26="Oui",1,0))</f>
        <v/>
      </c>
      <c r="E26" s="27"/>
    </row>
    <row r="27" spans="2:5" ht="36.75" customHeight="1" x14ac:dyDescent="0.45">
      <c r="B27" s="28" t="s">
        <v>59</v>
      </c>
      <c r="C27" s="29"/>
      <c r="D27" s="84" t="str">
        <f>IF(C27="","",IF(C27="Oui",2,0))</f>
        <v/>
      </c>
      <c r="E27" s="27"/>
    </row>
    <row r="28" spans="2:5" ht="36.75" customHeight="1" x14ac:dyDescent="0.45">
      <c r="B28" s="28" t="s">
        <v>60</v>
      </c>
      <c r="C28" s="29"/>
      <c r="D28" s="84" t="str">
        <f>IF(C28="","",IF(C28="Oui",2,0))</f>
        <v/>
      </c>
      <c r="E28" s="27"/>
    </row>
    <row r="29" spans="2:5" ht="36.75" customHeight="1" x14ac:dyDescent="0.45">
      <c r="B29" s="28" t="s">
        <v>61</v>
      </c>
      <c r="C29" s="29"/>
      <c r="D29" s="84" t="str">
        <f>IF(C29="","",IF(C29="Oui",1,0))</f>
        <v/>
      </c>
      <c r="E29" s="27"/>
    </row>
    <row r="30" spans="2:5" ht="36.75" customHeight="1" x14ac:dyDescent="0.45">
      <c r="B30" s="28" t="s">
        <v>62</v>
      </c>
      <c r="C30" s="29"/>
      <c r="D30" s="84" t="str">
        <f>IF(C30="","",IF(C30="Oui",2,0))</f>
        <v/>
      </c>
      <c r="E30" s="27"/>
    </row>
    <row r="31" spans="2:5" ht="36.75" customHeight="1" x14ac:dyDescent="0.45">
      <c r="B31" s="28" t="s">
        <v>63</v>
      </c>
      <c r="C31" s="29"/>
      <c r="D31" s="84" t="str">
        <f>IF(C31="","",IF(C31="Oui",2,0))</f>
        <v/>
      </c>
      <c r="E31" s="27"/>
    </row>
    <row r="32" spans="2:5" ht="36.75" customHeight="1" x14ac:dyDescent="0.45">
      <c r="B32" s="28" t="s">
        <v>64</v>
      </c>
      <c r="C32" s="29"/>
      <c r="D32" s="84" t="str">
        <f>IF(C32="","",IF(C32="Oui",2,0))</f>
        <v/>
      </c>
      <c r="E32" s="27"/>
    </row>
    <row r="33" spans="2:5" ht="36.75" customHeight="1" x14ac:dyDescent="0.45">
      <c r="B33" s="28" t="s">
        <v>65</v>
      </c>
      <c r="C33" s="29"/>
      <c r="D33" s="84" t="str">
        <f>IF(C33="","",IF(C33="Oui",2,0))</f>
        <v/>
      </c>
      <c r="E33" s="27"/>
    </row>
    <row r="34" spans="2:5" ht="36.75" customHeight="1" x14ac:dyDescent="0.45">
      <c r="B34" s="28" t="s">
        <v>66</v>
      </c>
      <c r="C34" s="29"/>
      <c r="D34" s="84" t="str">
        <f>IF(C34="","",IF(C34="Oui",1,0))</f>
        <v/>
      </c>
      <c r="E34" s="27"/>
    </row>
    <row r="35" spans="2:5" x14ac:dyDescent="0.45">
      <c r="D35" s="85" t="str">
        <f>IF(OR(D25="",D26="",D27="",D28="",D29="",D30="",D31="",D32="",D33="",D34=""),"",SUM(D25:D34)/17)</f>
        <v/>
      </c>
    </row>
    <row r="36" spans="2:5" ht="39.65" customHeight="1" x14ac:dyDescent="0.45"/>
    <row r="37" spans="2:5" ht="24.75" customHeight="1" x14ac:dyDescent="0.45">
      <c r="B37" s="36" t="s">
        <v>67</v>
      </c>
    </row>
    <row r="38" spans="2:5" ht="29.25" customHeight="1" x14ac:dyDescent="0.45">
      <c r="B38" s="135" t="s">
        <v>68</v>
      </c>
      <c r="C38" s="135"/>
      <c r="D38" s="135"/>
      <c r="E38" s="135"/>
    </row>
    <row r="39" spans="2:5" ht="41.25" customHeight="1" x14ac:dyDescent="0.45">
      <c r="B39" s="134" t="s">
        <v>69</v>
      </c>
      <c r="C39" s="134"/>
      <c r="D39" s="134"/>
      <c r="E39" s="134"/>
    </row>
    <row r="40" spans="2:5" ht="24.75" customHeight="1" x14ac:dyDescent="0.45">
      <c r="B40" s="23"/>
      <c r="C40" s="96" t="s">
        <v>156</v>
      </c>
      <c r="E40" s="25" t="s">
        <v>18</v>
      </c>
    </row>
    <row r="41" spans="2:5" ht="36.75" customHeight="1" x14ac:dyDescent="0.45">
      <c r="B41" s="28" t="s">
        <v>70</v>
      </c>
      <c r="C41" s="29"/>
      <c r="D41" s="84" t="str">
        <f>IF(C41="","",IF(C41="Oui",2,0))</f>
        <v/>
      </c>
      <c r="E41" s="27"/>
    </row>
    <row r="42" spans="2:5" ht="36.75" customHeight="1" x14ac:dyDescent="0.45">
      <c r="B42" s="28" t="s">
        <v>71</v>
      </c>
      <c r="C42" s="29"/>
      <c r="D42" s="84" t="str">
        <f>IF(C42="","",IF(C42="Oui",1,0))</f>
        <v/>
      </c>
      <c r="E42" s="27"/>
    </row>
    <row r="43" spans="2:5" ht="36.75" customHeight="1" x14ac:dyDescent="0.45">
      <c r="B43" s="28" t="s">
        <v>72</v>
      </c>
      <c r="C43" s="29"/>
      <c r="D43" s="84" t="str">
        <f>IF(C43="","",IF(C43="Oui",1,0))</f>
        <v/>
      </c>
      <c r="E43" s="27"/>
    </row>
    <row r="44" spans="2:5" ht="36.75" customHeight="1" x14ac:dyDescent="0.45">
      <c r="B44" s="28" t="s">
        <v>73</v>
      </c>
      <c r="C44" s="29"/>
      <c r="D44" s="84" t="str">
        <f>IF(C44="","",IF(C44="Oui",2,0))</f>
        <v/>
      </c>
      <c r="E44" s="27"/>
    </row>
    <row r="45" spans="2:5" ht="36.75" customHeight="1" x14ac:dyDescent="0.45">
      <c r="B45" s="28" t="s">
        <v>74</v>
      </c>
      <c r="C45" s="29"/>
      <c r="D45" s="84" t="str">
        <f>IF(C45="","",IF(C45="Oui",2,0))</f>
        <v/>
      </c>
      <c r="E45" s="27"/>
    </row>
    <row r="46" spans="2:5" ht="36.75" customHeight="1" x14ac:dyDescent="0.45">
      <c r="B46" s="28" t="s">
        <v>75</v>
      </c>
      <c r="C46" s="29"/>
      <c r="D46" s="84" t="str">
        <f>IF(C46="","",IF(C46="Oui",2,0))</f>
        <v/>
      </c>
      <c r="E46" s="27"/>
    </row>
    <row r="47" spans="2:5" ht="36.65" customHeight="1" x14ac:dyDescent="0.45">
      <c r="D47" s="85" t="str">
        <f>IF(OR(D41="",D42="",D43="",D44="",D45="",D46=""),"",SUM(D41:D46)/10)</f>
        <v/>
      </c>
    </row>
    <row r="48" spans="2:5" ht="30" customHeight="1" x14ac:dyDescent="0.45"/>
    <row r="49" spans="2:5" ht="33" customHeight="1" x14ac:dyDescent="0.45">
      <c r="B49" s="36" t="s">
        <v>76</v>
      </c>
    </row>
    <row r="50" spans="2:5" ht="36.75" customHeight="1" x14ac:dyDescent="0.45">
      <c r="B50" s="135" t="s">
        <v>77</v>
      </c>
      <c r="C50" s="135"/>
      <c r="D50" s="135"/>
      <c r="E50" s="135"/>
    </row>
    <row r="51" spans="2:5" ht="35.25" customHeight="1" x14ac:dyDescent="0.45">
      <c r="B51" s="143" t="s">
        <v>78</v>
      </c>
      <c r="C51" s="143"/>
      <c r="D51" s="143"/>
      <c r="E51" s="143"/>
    </row>
    <row r="52" spans="2:5" ht="78.75" customHeight="1" x14ac:dyDescent="0.45">
      <c r="B52" s="77" t="s">
        <v>79</v>
      </c>
      <c r="C52" s="24"/>
      <c r="D52" s="88"/>
      <c r="E52" s="77" t="s">
        <v>80</v>
      </c>
    </row>
    <row r="53" spans="2:5" ht="23.25" customHeight="1" x14ac:dyDescent="0.45">
      <c r="B53" s="23"/>
      <c r="C53" s="96" t="s">
        <v>156</v>
      </c>
      <c r="E53" s="25" t="s">
        <v>18</v>
      </c>
    </row>
    <row r="54" spans="2:5" ht="36.75" customHeight="1" x14ac:dyDescent="0.45">
      <c r="B54" s="28" t="s">
        <v>81</v>
      </c>
      <c r="C54" s="29"/>
      <c r="D54" s="84" t="str">
        <f>IF(C54="","",IF(C54="Oui",2,0))</f>
        <v/>
      </c>
      <c r="E54" s="27"/>
    </row>
    <row r="55" spans="2:5" ht="36.75" customHeight="1" x14ac:dyDescent="0.45">
      <c r="B55" s="28" t="s">
        <v>82</v>
      </c>
      <c r="C55" s="29"/>
      <c r="D55" s="84" t="str">
        <f>IF(C55="","",IF(C55="Oui",2,0))</f>
        <v/>
      </c>
      <c r="E55" s="27"/>
    </row>
    <row r="56" spans="2:5" ht="36.75" customHeight="1" x14ac:dyDescent="0.45">
      <c r="B56" s="28" t="s">
        <v>83</v>
      </c>
      <c r="C56" s="29"/>
      <c r="D56" s="84" t="str">
        <f>IF(C56="","",IF(C56="Oui",1,0))</f>
        <v/>
      </c>
      <c r="E56" s="27"/>
    </row>
    <row r="57" spans="2:5" ht="36.75" customHeight="1" x14ac:dyDescent="0.45">
      <c r="B57" s="28" t="s">
        <v>84</v>
      </c>
      <c r="C57" s="29"/>
      <c r="D57" s="84" t="str">
        <f>IF(C57="","",IF(C57="Oui",2,0))</f>
        <v/>
      </c>
      <c r="E57" s="27"/>
    </row>
    <row r="58" spans="2:5" ht="36.75" customHeight="1" x14ac:dyDescent="0.45">
      <c r="B58" s="28" t="s">
        <v>85</v>
      </c>
      <c r="C58" s="29"/>
      <c r="D58" s="84" t="str">
        <f>IF(C58="","",IF(C58="Oui",2,0))</f>
        <v/>
      </c>
      <c r="E58" s="27"/>
    </row>
    <row r="59" spans="2:5" ht="36.75" customHeight="1" x14ac:dyDescent="0.45">
      <c r="B59" s="28" t="s">
        <v>86</v>
      </c>
      <c r="C59" s="29"/>
      <c r="D59" s="84" t="str">
        <f>IF(C59="","",IF(C59="Oui",2,0))</f>
        <v/>
      </c>
      <c r="E59" s="27"/>
    </row>
    <row r="60" spans="2:5" ht="36.75" customHeight="1" x14ac:dyDescent="0.45">
      <c r="B60" s="28" t="s">
        <v>87</v>
      </c>
      <c r="C60" s="29"/>
      <c r="D60" s="84" t="str">
        <f>IF(C60="","",IF(C60="Oui",2,0))</f>
        <v/>
      </c>
      <c r="E60" s="27"/>
    </row>
    <row r="61" spans="2:5" ht="36.75" customHeight="1" x14ac:dyDescent="0.45">
      <c r="B61" s="28" t="s">
        <v>88</v>
      </c>
      <c r="C61" s="29"/>
      <c r="D61" s="84" t="str">
        <f>IF(C61="","",IF(C61="Oui",1,0))</f>
        <v/>
      </c>
      <c r="E61" s="27"/>
    </row>
    <row r="62" spans="2:5" ht="36.75" customHeight="1" x14ac:dyDescent="0.45">
      <c r="B62" s="28" t="s">
        <v>89</v>
      </c>
      <c r="C62" s="29"/>
      <c r="D62" s="84" t="str">
        <f>IF(C62="","",IF(C62="Oui",2,0))</f>
        <v/>
      </c>
      <c r="E62" s="27"/>
    </row>
    <row r="63" spans="2:5" x14ac:dyDescent="0.45">
      <c r="D63" s="85" t="str">
        <f>IF(OR(D54="",D55="",D56="",D57="",D58="",D59="",D60="",D61="",D62=""),"",SUM(D54:D62)/16)</f>
        <v/>
      </c>
    </row>
  </sheetData>
  <sheetProtection sheet="1" objects="1" scenarios="1"/>
  <protectedRanges>
    <protectedRange sqref="E11:E17 E25:E34 E41:E46 E54:E62" name="Plage2"/>
    <protectedRange sqref="D35 C54:C62 C41:C46 C25:C34 C11:C17" name="réponses"/>
  </protectedRanges>
  <mergeCells count="13">
    <mergeCell ref="B51:E51"/>
    <mergeCell ref="B7:E7"/>
    <mergeCell ref="B8:E8"/>
    <mergeCell ref="B9:E9"/>
    <mergeCell ref="B22:E22"/>
    <mergeCell ref="B23:E23"/>
    <mergeCell ref="B1:E1"/>
    <mergeCell ref="B2:E2"/>
    <mergeCell ref="B38:E38"/>
    <mergeCell ref="B39:E39"/>
    <mergeCell ref="B50:E50"/>
    <mergeCell ref="B3:E3"/>
    <mergeCell ref="B4:E4"/>
  </mergeCells>
  <conditionalFormatting sqref="C54:C1048576 C41:C49 C25:C37 C11:C21">
    <cfRule type="cellIs" dxfId="7" priority="3" operator="equal">
      <formula>"Non"</formula>
    </cfRule>
    <cfRule type="cellIs" dxfId="6" priority="4" operator="equal">
      <formula>"Oui"</formula>
    </cfRule>
  </conditionalFormatting>
  <pageMargins left="0.7" right="0.7" top="0.75" bottom="0.75" header="0.3" footer="0.3"/>
  <pageSetup scale="52" fitToHeight="0" orientation="portrait" r:id="rId1"/>
  <headerFooter>
    <oddFooter>&amp;CPage &amp;P&amp;R&amp;D</oddFooter>
  </headerFooter>
  <rowBreaks count="1" manualBreakCount="1">
    <brk id="3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Liste!$A$1:$A$2</xm:f>
          </x14:formula1>
          <xm:sqref>C54:C62 C25:C34 C41:C46 C11:C17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73"/>
  <sheetViews>
    <sheetView showGridLines="0" showRowColHeaders="0" showRuler="0" showWhiteSpace="0" zoomScaleNormal="100" workbookViewId="0">
      <selection activeCell="I39" sqref="I39"/>
    </sheetView>
  </sheetViews>
  <sheetFormatPr baseColWidth="10" defaultColWidth="11.453125" defaultRowHeight="14.5" x14ac:dyDescent="0.35"/>
  <cols>
    <col min="1" max="1" width="11.26953125" customWidth="1"/>
    <col min="2" max="2" width="22" style="4" customWidth="1"/>
    <col min="3" max="3" width="7.54296875" customWidth="1"/>
    <col min="4" max="4" width="11.54296875" style="4" customWidth="1"/>
    <col min="5" max="5" width="82.81640625" customWidth="1"/>
    <col min="6" max="6" width="10.81640625" customWidth="1"/>
  </cols>
  <sheetData>
    <row r="1" spans="2:5" ht="22.5" x14ac:dyDescent="0.35">
      <c r="B1" s="136" t="s">
        <v>90</v>
      </c>
      <c r="C1" s="136"/>
      <c r="D1" s="136"/>
      <c r="E1" s="136"/>
    </row>
    <row r="25" spans="2:5" ht="18" customHeight="1" x14ac:dyDescent="0.35">
      <c r="B25" s="147" t="s">
        <v>91</v>
      </c>
      <c r="C25" s="49"/>
      <c r="D25" s="149" t="s">
        <v>161</v>
      </c>
      <c r="E25" s="149"/>
    </row>
    <row r="26" spans="2:5" ht="18" customHeight="1" x14ac:dyDescent="0.35">
      <c r="B26" s="147"/>
      <c r="C26" s="49"/>
      <c r="D26" s="150" t="s">
        <v>92</v>
      </c>
      <c r="E26" s="150"/>
    </row>
    <row r="27" spans="2:5" ht="18" customHeight="1" x14ac:dyDescent="0.35">
      <c r="B27" s="147"/>
      <c r="C27" s="49"/>
      <c r="D27" s="150" t="s">
        <v>93</v>
      </c>
      <c r="E27" s="150"/>
    </row>
    <row r="28" spans="2:5" ht="18" customHeight="1" x14ac:dyDescent="0.35">
      <c r="B28" s="147"/>
      <c r="C28" s="49"/>
      <c r="D28" s="150" t="s">
        <v>94</v>
      </c>
      <c r="E28" s="150"/>
    </row>
    <row r="29" spans="2:5" ht="18" customHeight="1" x14ac:dyDescent="0.35">
      <c r="B29" s="147"/>
      <c r="C29" s="49"/>
      <c r="D29" s="149" t="s">
        <v>95</v>
      </c>
      <c r="E29" s="149"/>
    </row>
    <row r="30" spans="2:5" ht="18" customHeight="1" x14ac:dyDescent="0.35">
      <c r="B30" s="43"/>
      <c r="C30" s="44"/>
      <c r="D30" s="48"/>
      <c r="E30" s="44"/>
    </row>
    <row r="31" spans="2:5" ht="18" customHeight="1" x14ac:dyDescent="0.35">
      <c r="B31" s="43"/>
      <c r="C31" s="44"/>
      <c r="D31" s="48"/>
      <c r="E31" s="44"/>
    </row>
    <row r="32" spans="2:5" ht="45" customHeight="1" x14ac:dyDescent="0.35">
      <c r="B32" s="148" t="s">
        <v>14</v>
      </c>
      <c r="C32" s="148"/>
      <c r="D32" s="148"/>
      <c r="E32" s="148"/>
    </row>
    <row r="33" spans="1:8" ht="84" customHeight="1" x14ac:dyDescent="0.35">
      <c r="A33" s="33"/>
      <c r="B33" s="66" t="str">
        <f>'COMPORTEMENTS INAPPROPRIÉS'!B3</f>
        <v>Incivilité </v>
      </c>
      <c r="C33" s="58" t="str">
        <f>'COMPORTEMENTS INAPPROPRIÉS'!D19</f>
        <v/>
      </c>
      <c r="D33" s="57" t="str">
        <f>IF(C33="","",IF(C33&lt;0.26,"Présence minime d’incivilité",IF(C33&gt;0.43,"Présence importante d’incivilité","Présence d’incivilité significative")))</f>
        <v/>
      </c>
      <c r="E33" s="71" t="str">
        <f>IFERROR(VLOOKUP(D33,Interprétation!A2:C5,2,FALSE),"")</f>
        <v/>
      </c>
      <c r="F33" s="4"/>
    </row>
    <row r="34" spans="1:8" ht="117.75" customHeight="1" x14ac:dyDescent="0.35">
      <c r="A34" s="33"/>
      <c r="B34" s="67" t="str">
        <f>'COMPORTEMENTS INAPPROPRIÉS'!B21</f>
        <v>Conflit interpersonnel </v>
      </c>
      <c r="C34" s="58" t="str">
        <f>'COMPORTEMENTS INAPPROPRIÉS'!D33</f>
        <v/>
      </c>
      <c r="D34" s="59" t="str">
        <f>IF(C34="","",IF(C34&lt;0.24,"Présence minime de conflits",IF(C34&gt;0.46,"Présence importante de conflits","Présence significative de conflits")))</f>
        <v/>
      </c>
      <c r="E34" s="72" t="str">
        <f>IFERROR(VLOOKUP(D34,Interprétation!A7:C9,2,FALSE),"")</f>
        <v/>
      </c>
      <c r="F34" s="4"/>
      <c r="H34" s="52"/>
    </row>
    <row r="35" spans="1:8" ht="58.5" customHeight="1" x14ac:dyDescent="0.35">
      <c r="B35" s="152" t="s">
        <v>96</v>
      </c>
      <c r="C35" s="152"/>
      <c r="D35" s="152"/>
      <c r="E35" s="152"/>
      <c r="F35" s="54"/>
    </row>
    <row r="36" spans="1:8" ht="24" customHeight="1" x14ac:dyDescent="0.35">
      <c r="B36" s="45"/>
      <c r="C36" s="45"/>
      <c r="D36" s="45"/>
      <c r="E36" s="45"/>
      <c r="F36" s="10"/>
    </row>
    <row r="37" spans="1:8" ht="15" customHeight="1" x14ac:dyDescent="0.35">
      <c r="B37" s="92"/>
      <c r="C37" s="92"/>
      <c r="D37" s="92"/>
      <c r="E37" s="92"/>
      <c r="F37" s="10"/>
    </row>
    <row r="38" spans="1:8" ht="18.75" customHeight="1" x14ac:dyDescent="0.35">
      <c r="B38" s="147" t="s">
        <v>97</v>
      </c>
      <c r="C38" s="50"/>
      <c r="D38" s="150" t="s">
        <v>162</v>
      </c>
      <c r="E38" s="150"/>
      <c r="F38" s="10"/>
    </row>
    <row r="39" spans="1:8" ht="18" customHeight="1" x14ac:dyDescent="0.35">
      <c r="B39" s="147"/>
      <c r="C39" s="50"/>
      <c r="D39" s="150" t="s">
        <v>98</v>
      </c>
      <c r="E39" s="150"/>
      <c r="F39" s="10"/>
    </row>
    <row r="40" spans="1:8" ht="16.5" customHeight="1" x14ac:dyDescent="0.35">
      <c r="B40" s="147"/>
      <c r="C40" s="50"/>
      <c r="D40" s="151" t="s">
        <v>169</v>
      </c>
      <c r="E40" s="151"/>
      <c r="F40" s="10"/>
    </row>
    <row r="41" spans="1:8" ht="17.25" customHeight="1" x14ac:dyDescent="0.35">
      <c r="B41" s="147"/>
      <c r="C41" s="50"/>
      <c r="D41" s="151" t="s">
        <v>170</v>
      </c>
      <c r="E41" s="151"/>
      <c r="F41" s="10"/>
    </row>
    <row r="42" spans="1:8" s="44" customFormat="1" ht="18.75" customHeight="1" x14ac:dyDescent="0.35">
      <c r="B42" s="43"/>
      <c r="C42" s="46"/>
      <c r="D42" s="47"/>
      <c r="F42" s="46"/>
    </row>
    <row r="43" spans="1:8" s="44" customFormat="1" ht="23.25" customHeight="1" x14ac:dyDescent="0.35">
      <c r="B43" s="43"/>
      <c r="C43" s="46"/>
      <c r="D43" s="47"/>
      <c r="F43" s="46"/>
    </row>
    <row r="44" spans="1:8" s="44" customFormat="1" ht="45" customHeight="1" x14ac:dyDescent="0.35">
      <c r="B44" s="148" t="s">
        <v>150</v>
      </c>
      <c r="C44" s="148"/>
      <c r="D44" s="148"/>
      <c r="E44" s="148"/>
      <c r="F44" s="46"/>
    </row>
    <row r="45" spans="1:8" ht="38.25" customHeight="1" x14ac:dyDescent="0.35">
      <c r="B45" s="152" t="s">
        <v>99</v>
      </c>
      <c r="C45" s="153"/>
      <c r="D45" s="153"/>
      <c r="E45" s="153"/>
      <c r="F45" s="55"/>
    </row>
    <row r="46" spans="1:8" ht="97.5" customHeight="1" x14ac:dyDescent="0.35">
      <c r="B46" s="68" t="str">
        <f>'HARCELEMENT PSYCHOLOGIQUE'!B7</f>
        <v>Harcèlement sexuel</v>
      </c>
      <c r="C46" s="60" t="str">
        <f>'HARCELEMENT PSYCHOLOGIQUE'!D18</f>
        <v/>
      </c>
      <c r="D46" s="53" t="str">
        <f>IF(C46="","",IF(C46=0,"Bravo!",IF(0.11&lt;C46,"Présence importante","Présence significative")))</f>
        <v/>
      </c>
      <c r="E46" s="73" t="str">
        <f>IFERROR(VLOOKUP(D46,Interprétation!A13:C15,2,FALSE),"")</f>
        <v/>
      </c>
      <c r="G46" s="52"/>
    </row>
    <row r="47" spans="1:8" ht="93.65" customHeight="1" x14ac:dyDescent="0.35">
      <c r="B47" s="68" t="str">
        <f>'HARCELEMENT PSYCHOLOGIQUE'!B21</f>
        <v>Intimidation</v>
      </c>
      <c r="C47" s="61" t="str">
        <f>'HARCELEMENT PSYCHOLOGIQUE'!D35</f>
        <v/>
      </c>
      <c r="D47" s="62" t="str">
        <f>IF(C47="","",IF(C47=0,"Bravo!",IF(0.2354&lt;C47,"Présence importante","Présence significative")))</f>
        <v/>
      </c>
      <c r="E47" s="74" t="str">
        <f>IFERROR(VLOOKUP(D47,Interprétation!A19:C21,2,FALSE),"")</f>
        <v/>
      </c>
      <c r="F47" s="4"/>
    </row>
    <row r="48" spans="1:8" ht="97.5" customHeight="1" x14ac:dyDescent="0.35">
      <c r="B48" s="69" t="str">
        <f>'HARCELEMENT PSYCHOLOGIQUE'!B37</f>
        <v>Cyberharcèlement</v>
      </c>
      <c r="C48" s="58" t="str">
        <f>'HARCELEMENT PSYCHOLOGIQUE'!D47</f>
        <v/>
      </c>
      <c r="D48" s="64" t="str">
        <f>IF(C48="","",IF(C48=0,"Bravo!",IF(0.21&lt;C48,"Présence importante","Présence significative")))</f>
        <v/>
      </c>
      <c r="E48" s="75" t="str">
        <f>IFERROR(VLOOKUP(D48,Interprétation!A26:C28,2,FALSE),"")</f>
        <v/>
      </c>
    </row>
    <row r="49" spans="2:6" ht="84.65" customHeight="1" x14ac:dyDescent="0.35">
      <c r="B49" s="70" t="str">
        <f>'HARCELEMENT PSYCHOLOGIQUE'!B49</f>
        <v xml:space="preserve">Discrimination </v>
      </c>
      <c r="C49" s="65" t="str">
        <f>'HARCELEMENT PSYCHOLOGIQUE'!D63</f>
        <v/>
      </c>
      <c r="D49" s="63" t="str">
        <f>IF(C49="","",IF(C49=0,"Bravo!",IF(0.1875&lt;C49,"Présence importante","Présence significative")))</f>
        <v/>
      </c>
      <c r="E49" s="76" t="str">
        <f>IFERROR(VLOOKUP(D49,Interprétation!A32:C34,2,FALSE),"")</f>
        <v/>
      </c>
      <c r="F49" s="4"/>
    </row>
    <row r="50" spans="2:6" ht="30.75" customHeight="1" x14ac:dyDescent="0.35">
      <c r="B50" s="154" t="s">
        <v>100</v>
      </c>
      <c r="C50" s="154"/>
      <c r="D50" s="154"/>
      <c r="E50" s="154"/>
      <c r="F50" s="56"/>
    </row>
    <row r="51" spans="2:6" ht="64.5" customHeight="1" x14ac:dyDescent="0.35">
      <c r="B51" s="105" t="s">
        <v>101</v>
      </c>
      <c r="C51" s="105"/>
      <c r="D51" s="105"/>
      <c r="E51" s="105"/>
      <c r="F51" s="4"/>
    </row>
    <row r="52" spans="2:6" ht="18" customHeight="1" x14ac:dyDescent="0.35">
      <c r="B52" s="147" t="s">
        <v>97</v>
      </c>
      <c r="C52" s="51"/>
      <c r="D52" s="155" t="s">
        <v>102</v>
      </c>
      <c r="E52" s="155"/>
      <c r="F52" s="4"/>
    </row>
    <row r="53" spans="2:6" ht="19.5" customHeight="1" x14ac:dyDescent="0.35">
      <c r="B53" s="147"/>
      <c r="C53" s="51"/>
      <c r="D53" s="155" t="s">
        <v>163</v>
      </c>
      <c r="E53" s="155"/>
    </row>
    <row r="54" spans="2:6" ht="30" customHeight="1" x14ac:dyDescent="0.35">
      <c r="B54" s="147"/>
      <c r="C54" s="51"/>
      <c r="D54" s="156" t="s">
        <v>165</v>
      </c>
      <c r="E54" s="156"/>
      <c r="F54" s="4"/>
    </row>
    <row r="55" spans="2:6" ht="22.5" customHeight="1" x14ac:dyDescent="0.35">
      <c r="B55" s="147"/>
      <c r="C55" s="51"/>
      <c r="D55" s="155" t="s">
        <v>164</v>
      </c>
      <c r="E55" s="155"/>
      <c r="F55" s="4"/>
    </row>
    <row r="56" spans="2:6" ht="15" customHeight="1" x14ac:dyDescent="0.35">
      <c r="B56" s="147"/>
      <c r="C56" s="49"/>
      <c r="D56" s="158" t="s">
        <v>166</v>
      </c>
      <c r="E56" s="158"/>
    </row>
    <row r="57" spans="2:6" ht="21.75" customHeight="1" x14ac:dyDescent="0.35">
      <c r="B57" s="147"/>
      <c r="C57" s="49"/>
      <c r="D57" s="157" t="s">
        <v>167</v>
      </c>
      <c r="E57" s="157"/>
    </row>
    <row r="66" spans="5:5" x14ac:dyDescent="0.35">
      <c r="E66" s="4"/>
    </row>
    <row r="67" spans="5:5" x14ac:dyDescent="0.35">
      <c r="E67" s="4"/>
    </row>
    <row r="68" spans="5:5" x14ac:dyDescent="0.35">
      <c r="E68" s="4"/>
    </row>
    <row r="69" spans="5:5" x14ac:dyDescent="0.35">
      <c r="E69" s="4"/>
    </row>
    <row r="70" spans="5:5" x14ac:dyDescent="0.35">
      <c r="E70" s="4"/>
    </row>
    <row r="71" spans="5:5" x14ac:dyDescent="0.35">
      <c r="E71" s="4"/>
    </row>
    <row r="72" spans="5:5" x14ac:dyDescent="0.35">
      <c r="E72" s="4"/>
    </row>
    <row r="73" spans="5:5" x14ac:dyDescent="0.35">
      <c r="E73" s="4"/>
    </row>
  </sheetData>
  <sheetProtection sheet="1" objects="1" scenarios="1"/>
  <mergeCells count="25">
    <mergeCell ref="B52:B57"/>
    <mergeCell ref="B35:E35"/>
    <mergeCell ref="B45:E45"/>
    <mergeCell ref="B51:E51"/>
    <mergeCell ref="B50:E50"/>
    <mergeCell ref="D53:E53"/>
    <mergeCell ref="D54:E54"/>
    <mergeCell ref="D55:E55"/>
    <mergeCell ref="D57:E57"/>
    <mergeCell ref="D52:E52"/>
    <mergeCell ref="D56:E56"/>
    <mergeCell ref="B1:E1"/>
    <mergeCell ref="B38:B41"/>
    <mergeCell ref="B25:B29"/>
    <mergeCell ref="B32:E32"/>
    <mergeCell ref="B44:E44"/>
    <mergeCell ref="D29:E29"/>
    <mergeCell ref="D28:E28"/>
    <mergeCell ref="D27:E27"/>
    <mergeCell ref="D26:E26"/>
    <mergeCell ref="D25:E25"/>
    <mergeCell ref="D38:E38"/>
    <mergeCell ref="D39:E39"/>
    <mergeCell ref="D41:E41"/>
    <mergeCell ref="D40:E40"/>
  </mergeCells>
  <conditionalFormatting sqref="D33:D34 D46:D49">
    <cfRule type="containsText" dxfId="5" priority="3" operator="containsText" text="significative">
      <formula>NOT(ISERROR(SEARCH("significative",D33)))</formula>
    </cfRule>
    <cfRule type="containsText" dxfId="4" priority="4" operator="containsText" text="minime">
      <formula>NOT(ISERROR(SEARCH("minime",D33)))</formula>
    </cfRule>
    <cfRule type="containsText" dxfId="3" priority="6" operator="containsText" text="Bravo">
      <formula>NOT(ISERROR(SEARCH("Bravo",D33)))</formula>
    </cfRule>
    <cfRule type="containsText" dxfId="2" priority="7" operator="containsText" text="importante">
      <formula>NOT(ISERROR(SEARCH("importante",D33)))</formula>
    </cfRule>
  </conditionalFormatting>
  <hyperlinks>
    <hyperlink ref="D29" r:id="rId1" xr:uid="{00000000-0004-0000-0300-000000000000}"/>
    <hyperlink ref="D41" r:id="rId2" display="Les comportements dérangeants" xr:uid="{00000000-0004-0000-0300-000001000000}"/>
    <hyperlink ref="D40" r:id="rId3" display="La conversation courageuse" xr:uid="{00000000-0004-0000-0300-000002000000}"/>
    <hyperlink ref="D56" r:id="rId4" xr:uid="{00000000-0004-0000-0300-000003000000}"/>
    <hyperlink ref="D57" r:id="rId5" xr:uid="{00000000-0004-0000-0300-000004000000}"/>
    <hyperlink ref="D52" r:id="rId6" xr:uid="{00000000-0004-0000-0300-000005000000}"/>
    <hyperlink ref="D25" r:id="rId7" xr:uid="{00000000-0004-0000-0300-000006000000}"/>
    <hyperlink ref="D26" r:id="rId8" display="Politique pour prévenir et contrer le  harcèlement ainsi que promouvoir la civilité en milieu de travail" xr:uid="{00000000-0004-0000-0300-000007000000}"/>
    <hyperlink ref="D28" r:id="rId9" xr:uid="{00000000-0004-0000-0300-000008000000}"/>
    <hyperlink ref="D27" r:id="rId10" xr:uid="{00000000-0004-0000-0300-000009000000}"/>
    <hyperlink ref="D38" r:id="rId11" display="https://www.aqcpe.com/wp-content/uploads/2022/02/MODELE-DE-CODE-DE-CIVILITE-EN-MILIEU-DE-TRAVAIL.docx" xr:uid="{00000000-0004-0000-0300-00000A000000}"/>
    <hyperlink ref="D39:E39" r:id="rId12" display="Échelle du harcèlement psychologique au travail. AQCPE" xr:uid="{00000000-0004-0000-0300-00000B000000}"/>
    <hyperlink ref="D53:E53" r:id="rId13" display="Affiches sur le harcèlement psychologique au travail. AQCPE" xr:uid="{00000000-0004-0000-0300-00000C000000}"/>
    <hyperlink ref="D55:E55" r:id="rId14" display="Aide-mémoire : Réagir face à une situation de harcèlement psychologique. AQCPE" xr:uid="{00000000-0004-0000-0300-00000D000000}"/>
    <hyperlink ref="D54:E54" r:id="rId15" display="Aide-mémoire - destiné aux gestionnaires : Intervenir face à une situation de harcèlement psychologique. AQCPE" xr:uid="{00000000-0004-0000-0300-00000E000000}"/>
    <hyperlink ref="D28:E28" r:id="rId16" display="Aide-mémoire - destiné à tous : les rôles et responsabilités. AQCPE" xr:uid="{9BBF61D6-AB8A-4240-B8F7-00F7EF121848}"/>
  </hyperlinks>
  <pageMargins left="0.7" right="0.7" top="0.75" bottom="0.75" header="0.3" footer="0.3"/>
  <pageSetup scale="61" fitToHeight="0" orientation="portrait" r:id="rId17"/>
  <headerFooter>
    <oddFooter>&amp;CPage &amp;P&amp;R&amp;D</oddFooter>
  </headerFooter>
  <rowBreaks count="1" manualBreakCount="1">
    <brk id="42" max="5" man="1"/>
  </rowBreaks>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H12"/>
  <sheetViews>
    <sheetView showGridLines="0" showRowColHeaders="0" showRuler="0" zoomScale="90" zoomScaleNormal="90" zoomScalePageLayoutView="90" workbookViewId="0">
      <selection activeCell="E5" sqref="E5"/>
    </sheetView>
  </sheetViews>
  <sheetFormatPr baseColWidth="10" defaultColWidth="11.453125" defaultRowHeight="14.5" x14ac:dyDescent="0.35"/>
  <cols>
    <col min="1" max="1" width="4" customWidth="1"/>
    <col min="2" max="2" width="37.1796875" customWidth="1"/>
    <col min="3" max="3" width="10.7265625" customWidth="1"/>
    <col min="4" max="4" width="31" style="18" customWidth="1"/>
    <col min="5" max="5" width="13.453125" customWidth="1"/>
    <col min="6" max="6" width="39.54296875" customWidth="1"/>
    <col min="7" max="7" width="18.54296875" customWidth="1"/>
    <col min="8" max="8" width="18.26953125" customWidth="1"/>
  </cols>
  <sheetData>
    <row r="1" spans="2:8" ht="22.5" x14ac:dyDescent="0.35">
      <c r="B1" s="136" t="s">
        <v>103</v>
      </c>
      <c r="C1" s="136"/>
      <c r="D1" s="136"/>
      <c r="E1" s="136"/>
      <c r="F1" s="136"/>
      <c r="G1" s="136"/>
      <c r="H1" s="136"/>
    </row>
    <row r="2" spans="2:8" ht="49" customHeight="1" x14ac:dyDescent="0.35">
      <c r="B2" s="134" t="s">
        <v>104</v>
      </c>
      <c r="C2" s="134"/>
      <c r="D2" s="134"/>
      <c r="E2" s="134"/>
      <c r="F2" s="134"/>
      <c r="G2" s="134"/>
      <c r="H2" s="134"/>
    </row>
    <row r="3" spans="2:8" ht="20.5" customHeight="1" x14ac:dyDescent="0.35">
      <c r="B3" s="41"/>
      <c r="C3" s="41"/>
      <c r="D3" s="41"/>
      <c r="E3" s="41"/>
      <c r="F3" s="41"/>
      <c r="G3" s="41"/>
      <c r="H3" s="41"/>
    </row>
    <row r="4" spans="2:8" ht="15.5" x14ac:dyDescent="0.35">
      <c r="B4" s="2"/>
      <c r="C4" s="3" t="s">
        <v>156</v>
      </c>
      <c r="D4" s="81" t="s">
        <v>18</v>
      </c>
      <c r="E4" s="82" t="s">
        <v>160</v>
      </c>
      <c r="F4" s="83" t="s">
        <v>105</v>
      </c>
      <c r="G4" s="83" t="s">
        <v>106</v>
      </c>
      <c r="H4" s="83" t="s">
        <v>107</v>
      </c>
    </row>
    <row r="5" spans="2:8" ht="51" customHeight="1" x14ac:dyDescent="0.35">
      <c r="B5" s="28" t="s">
        <v>108</v>
      </c>
      <c r="C5" s="3"/>
      <c r="D5" s="78"/>
      <c r="E5" s="79"/>
      <c r="F5" s="80"/>
      <c r="G5" s="80"/>
      <c r="H5" s="89"/>
    </row>
    <row r="6" spans="2:8" ht="59.15" customHeight="1" x14ac:dyDescent="0.35">
      <c r="B6" s="28" t="s">
        <v>109</v>
      </c>
      <c r="C6" s="3"/>
      <c r="D6" s="19"/>
      <c r="E6" s="20"/>
      <c r="F6" s="42"/>
      <c r="G6" s="42"/>
      <c r="H6" s="90"/>
    </row>
    <row r="7" spans="2:8" ht="57" customHeight="1" x14ac:dyDescent="0.35">
      <c r="B7" s="28" t="s">
        <v>110</v>
      </c>
      <c r="C7" s="3"/>
      <c r="D7" s="19"/>
      <c r="E7" s="20"/>
      <c r="F7" s="20"/>
      <c r="G7" s="20"/>
      <c r="H7" s="91"/>
    </row>
    <row r="8" spans="2:8" ht="58.5" customHeight="1" x14ac:dyDescent="0.35">
      <c r="B8" s="28" t="s">
        <v>111</v>
      </c>
      <c r="C8" s="3"/>
      <c r="D8" s="19"/>
      <c r="E8" s="20"/>
      <c r="F8" s="20"/>
      <c r="G8" s="20"/>
      <c r="H8" s="91"/>
    </row>
    <row r="9" spans="2:8" ht="64.5" customHeight="1" x14ac:dyDescent="0.35">
      <c r="B9" s="28" t="s">
        <v>112</v>
      </c>
      <c r="C9" s="3"/>
      <c r="D9" s="19"/>
      <c r="E9" s="20"/>
      <c r="F9" s="20"/>
      <c r="G9" s="20"/>
      <c r="H9" s="91"/>
    </row>
    <row r="10" spans="2:8" ht="65.5" customHeight="1" x14ac:dyDescent="0.35">
      <c r="B10" s="28" t="s">
        <v>113</v>
      </c>
      <c r="C10" s="3"/>
      <c r="D10" s="19"/>
      <c r="E10" s="20"/>
      <c r="F10" s="20"/>
      <c r="G10" s="20"/>
      <c r="H10" s="91"/>
    </row>
    <row r="11" spans="2:8" ht="70" customHeight="1" x14ac:dyDescent="0.35">
      <c r="B11" s="28" t="s">
        <v>114</v>
      </c>
      <c r="C11" s="3"/>
      <c r="D11" s="19"/>
      <c r="E11" s="20"/>
      <c r="F11" s="20"/>
      <c r="G11" s="20"/>
      <c r="H11" s="91"/>
    </row>
    <row r="12" spans="2:8" ht="98.15" customHeight="1" x14ac:dyDescent="0.35">
      <c r="B12" s="28" t="s">
        <v>151</v>
      </c>
      <c r="C12" s="3"/>
      <c r="D12" s="19"/>
      <c r="E12" s="20"/>
      <c r="F12" s="20"/>
      <c r="G12" s="20"/>
      <c r="H12" s="91"/>
    </row>
  </sheetData>
  <sheetProtection sheet="1" objects="1" scenarios="1"/>
  <protectedRanges>
    <protectedRange sqref="C5:H12" name="Plage3"/>
  </protectedRanges>
  <mergeCells count="2">
    <mergeCell ref="B1:H1"/>
    <mergeCell ref="B2:H2"/>
  </mergeCells>
  <conditionalFormatting sqref="C4:C1048576">
    <cfRule type="cellIs" dxfId="1" priority="4" operator="equal">
      <formula>"Non"</formula>
    </cfRule>
    <cfRule type="cellIs" dxfId="0" priority="5" operator="equal">
      <formula>"Oui"</formula>
    </cfRule>
  </conditionalFormatting>
  <conditionalFormatting sqref="F4:H4">
    <cfRule type="colorScale" priority="1">
      <colorScale>
        <cfvo type="min"/>
        <cfvo type="percentile" val="50"/>
        <cfvo type="max"/>
        <color rgb="FFF8696B"/>
        <color rgb="FFFCFCFF"/>
        <color rgb="FF5A8AC6"/>
      </colorScale>
    </cfRule>
  </conditionalFormatting>
  <pageMargins left="0.25" right="0.25" top="0.75" bottom="0.75" header="0.3" footer="0.3"/>
  <pageSetup scale="79" fitToHeight="0" orientation="landscape" r:id="rId1"/>
  <headerFooter>
    <oddFooter>&amp;C&amp;P&amp;R&amp;D</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Liste!$A$1:$A$3</xm:f>
          </x14:formula1>
          <xm:sqref>C5:C12</xm:sqref>
        </x14:dataValidation>
        <x14:dataValidation type="list" allowBlank="1" showInputMessage="1" showErrorMessage="1" xr:uid="{00000000-0002-0000-0400-000001000000}">
          <x14:formula1>
            <xm:f>Liste!$D$1:$D$3</xm:f>
          </x14:formula1>
          <xm:sqref>E5:E12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4"/>
  <sheetViews>
    <sheetView workbookViewId="0">
      <selection activeCell="C8" sqref="C8"/>
    </sheetView>
  </sheetViews>
  <sheetFormatPr baseColWidth="10" defaultColWidth="11.453125" defaultRowHeight="14.5" x14ac:dyDescent="0.35"/>
  <cols>
    <col min="1" max="1" width="41.81640625" customWidth="1"/>
    <col min="2" max="2" width="57.453125" style="4" customWidth="1"/>
    <col min="3" max="3" width="45.1796875" customWidth="1"/>
  </cols>
  <sheetData>
    <row r="1" spans="1:3" ht="15.5" x14ac:dyDescent="0.35">
      <c r="A1" s="1" t="s">
        <v>115</v>
      </c>
    </row>
    <row r="2" spans="1:3" ht="46.5" x14ac:dyDescent="0.35">
      <c r="A2" s="6" t="s">
        <v>116</v>
      </c>
      <c r="B2" s="7" t="s">
        <v>117</v>
      </c>
      <c r="C2" s="7" t="s">
        <v>118</v>
      </c>
    </row>
    <row r="3" spans="1:3" ht="101.5" x14ac:dyDescent="0.35">
      <c r="A3" s="7" t="s">
        <v>119</v>
      </c>
      <c r="B3" s="4" t="s">
        <v>120</v>
      </c>
      <c r="C3" s="7" t="s">
        <v>118</v>
      </c>
    </row>
    <row r="4" spans="1:3" ht="126.65" customHeight="1" x14ac:dyDescent="0.35">
      <c r="A4" s="6" t="s">
        <v>121</v>
      </c>
      <c r="B4" s="4" t="s">
        <v>122</v>
      </c>
      <c r="C4" s="7" t="s">
        <v>118</v>
      </c>
    </row>
    <row r="6" spans="1:3" ht="15.5" x14ac:dyDescent="0.35">
      <c r="A6" s="5" t="s">
        <v>123</v>
      </c>
    </row>
    <row r="7" spans="1:3" ht="62" x14ac:dyDescent="0.35">
      <c r="A7" s="6" t="s">
        <v>124</v>
      </c>
      <c r="B7" s="8" t="s">
        <v>125</v>
      </c>
      <c r="C7" s="7" t="s">
        <v>118</v>
      </c>
    </row>
    <row r="8" spans="1:3" ht="116" x14ac:dyDescent="0.35">
      <c r="A8" s="6" t="s">
        <v>126</v>
      </c>
      <c r="B8" s="4" t="s">
        <v>127</v>
      </c>
      <c r="C8" s="7" t="s">
        <v>118</v>
      </c>
    </row>
    <row r="9" spans="1:3" ht="155" x14ac:dyDescent="0.35">
      <c r="A9" s="7" t="s">
        <v>128</v>
      </c>
      <c r="B9" s="7" t="s">
        <v>129</v>
      </c>
      <c r="C9" s="7" t="s">
        <v>118</v>
      </c>
    </row>
    <row r="12" spans="1:3" ht="15.5" x14ac:dyDescent="0.35">
      <c r="A12" s="1" t="s">
        <v>44</v>
      </c>
    </row>
    <row r="13" spans="1:3" ht="46.5" x14ac:dyDescent="0.35">
      <c r="A13" s="6" t="s">
        <v>130</v>
      </c>
      <c r="B13" s="7" t="s">
        <v>131</v>
      </c>
      <c r="C13" s="7" t="s">
        <v>118</v>
      </c>
    </row>
    <row r="14" spans="1:3" ht="93" x14ac:dyDescent="0.35">
      <c r="A14" s="6" t="s">
        <v>132</v>
      </c>
      <c r="B14" s="7" t="s">
        <v>133</v>
      </c>
      <c r="C14" s="7" t="s">
        <v>118</v>
      </c>
    </row>
    <row r="15" spans="1:3" ht="139.5" x14ac:dyDescent="0.35">
      <c r="A15" s="6" t="s">
        <v>134</v>
      </c>
      <c r="B15" s="7" t="s">
        <v>135</v>
      </c>
      <c r="C15" s="7" t="s">
        <v>118</v>
      </c>
    </row>
    <row r="18" spans="1:3" ht="15.5" x14ac:dyDescent="0.35">
      <c r="A18" s="1" t="s">
        <v>54</v>
      </c>
    </row>
    <row r="19" spans="1:3" ht="46.5" x14ac:dyDescent="0.35">
      <c r="A19" s="6" t="s">
        <v>130</v>
      </c>
      <c r="B19" s="7" t="s">
        <v>136</v>
      </c>
      <c r="C19" s="7" t="s">
        <v>118</v>
      </c>
    </row>
    <row r="20" spans="1:3" ht="108.5" x14ac:dyDescent="0.35">
      <c r="A20" s="6" t="s">
        <v>132</v>
      </c>
      <c r="B20" s="7" t="s">
        <v>137</v>
      </c>
      <c r="C20" s="7" t="s">
        <v>118</v>
      </c>
    </row>
    <row r="21" spans="1:3" ht="124" x14ac:dyDescent="0.35">
      <c r="A21" s="6" t="s">
        <v>134</v>
      </c>
      <c r="B21" s="7" t="s">
        <v>138</v>
      </c>
      <c r="C21" s="7" t="s">
        <v>118</v>
      </c>
    </row>
    <row r="24" spans="1:3" ht="15.5" x14ac:dyDescent="0.35">
      <c r="A24" s="1" t="s">
        <v>67</v>
      </c>
    </row>
    <row r="26" spans="1:3" ht="46.5" x14ac:dyDescent="0.35">
      <c r="A26" s="6" t="s">
        <v>130</v>
      </c>
      <c r="B26" s="9" t="s">
        <v>139</v>
      </c>
      <c r="C26" s="7" t="s">
        <v>118</v>
      </c>
    </row>
    <row r="27" spans="1:3" ht="124" x14ac:dyDescent="0.35">
      <c r="A27" s="6" t="s">
        <v>132</v>
      </c>
      <c r="B27" s="7" t="s">
        <v>140</v>
      </c>
      <c r="C27" s="7" t="s">
        <v>118</v>
      </c>
    </row>
    <row r="28" spans="1:3" ht="124" x14ac:dyDescent="0.35">
      <c r="A28" s="6" t="s">
        <v>134</v>
      </c>
      <c r="B28" s="7" t="s">
        <v>141</v>
      </c>
      <c r="C28" s="7" t="s">
        <v>118</v>
      </c>
    </row>
    <row r="31" spans="1:3" ht="15.5" x14ac:dyDescent="0.35">
      <c r="A31" s="1" t="s">
        <v>142</v>
      </c>
    </row>
    <row r="32" spans="1:3" ht="62" x14ac:dyDescent="0.35">
      <c r="A32" s="6" t="s">
        <v>130</v>
      </c>
      <c r="B32" s="9" t="s">
        <v>143</v>
      </c>
      <c r="C32" s="7" t="s">
        <v>118</v>
      </c>
    </row>
    <row r="33" spans="1:3" ht="124" x14ac:dyDescent="0.35">
      <c r="A33" s="6" t="s">
        <v>132</v>
      </c>
      <c r="B33" s="7" t="s">
        <v>144</v>
      </c>
      <c r="C33" s="7" t="s">
        <v>118</v>
      </c>
    </row>
    <row r="34" spans="1:3" ht="108.5" x14ac:dyDescent="0.35">
      <c r="A34" s="6" t="s">
        <v>134</v>
      </c>
      <c r="B34" s="7" t="s">
        <v>145</v>
      </c>
      <c r="C34" s="7" t="s">
        <v>118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
  <sheetViews>
    <sheetView workbookViewId="0">
      <selection activeCell="E13" sqref="E13"/>
    </sheetView>
  </sheetViews>
  <sheetFormatPr baseColWidth="10" defaultColWidth="11.453125" defaultRowHeight="14.5" x14ac:dyDescent="0.35"/>
  <sheetData>
    <row r="1" spans="1:4" x14ac:dyDescent="0.35">
      <c r="A1" t="s">
        <v>20</v>
      </c>
      <c r="D1" t="s">
        <v>157</v>
      </c>
    </row>
    <row r="2" spans="1:4" x14ac:dyDescent="0.35">
      <c r="A2" t="s">
        <v>23</v>
      </c>
      <c r="D2" t="s">
        <v>158</v>
      </c>
    </row>
    <row r="3" spans="1:4" x14ac:dyDescent="0.35">
      <c r="A3" t="s">
        <v>146</v>
      </c>
      <c r="D3" t="s">
        <v>159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5</vt:i4>
      </vt:variant>
    </vt:vector>
  </HeadingPairs>
  <TitlesOfParts>
    <vt:vector size="12" baseType="lpstr">
      <vt:lpstr>Introduction</vt:lpstr>
      <vt:lpstr>COMPORTEMENTS INAPPROPRIÉS</vt:lpstr>
      <vt:lpstr>HARCELEMENT PSYCHOLOGIQUE</vt:lpstr>
      <vt:lpstr>Portrait</vt:lpstr>
      <vt:lpstr>MESURES STRUCTURANTES AU CPE</vt:lpstr>
      <vt:lpstr>Interprétation</vt:lpstr>
      <vt:lpstr>Liste</vt:lpstr>
      <vt:lpstr>'COMPORTEMENTS INAPPROPRIÉS'!Zone_d_impression</vt:lpstr>
      <vt:lpstr>'HARCELEMENT PSYCHOLOGIQUE'!Zone_d_impression</vt:lpstr>
      <vt:lpstr>Introduction!Zone_d_impression</vt:lpstr>
      <vt:lpstr>'MESURES STRUCTURANTES AU CPE'!Zone_d_impression</vt:lpstr>
      <vt:lpstr>Portrait!Zone_d_impression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Marie Collet</dc:creator>
  <cp:keywords/>
  <dc:description/>
  <cp:lastModifiedBy>Marie-Eve Chartrand</cp:lastModifiedBy>
  <cp:revision/>
  <cp:lastPrinted>2022-02-11T14:52:33Z</cp:lastPrinted>
  <dcterms:created xsi:type="dcterms:W3CDTF">2021-10-15T15:49:52Z</dcterms:created>
  <dcterms:modified xsi:type="dcterms:W3CDTF">2022-03-30T15:50:57Z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fa79618c-f9f0-41de-9efb-9ff5fa8fa567</vt:lpwstr>
  </property>
</Properties>
</file>